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15600" windowHeight="10380"/>
  </bookViews>
  <sheets>
    <sheet name="ТРАФАРЕТ" sheetId="1" r:id="rId1"/>
  </sheets>
  <calcPr calcId="125725" fullPrecision="0"/>
</workbook>
</file>

<file path=xl/calcChain.xml><?xml version="1.0" encoding="utf-8"?>
<calcChain xmlns="http://schemas.openxmlformats.org/spreadsheetml/2006/main">
  <c r="H19" i="1"/>
  <c r="H23"/>
  <c r="H22"/>
  <c r="H26"/>
  <c r="H29"/>
  <c r="H32"/>
  <c r="H36"/>
  <c r="H35"/>
  <c r="H48"/>
  <c r="H47"/>
  <c r="H54"/>
  <c r="H53"/>
  <c r="H52"/>
  <c r="H61"/>
  <c r="H60"/>
  <c r="H59"/>
  <c r="H58"/>
  <c r="H57"/>
  <c r="H75"/>
  <c r="H74"/>
  <c r="H73"/>
  <c r="H79"/>
  <c r="H78"/>
  <c r="H77" s="1"/>
  <c r="H92"/>
  <c r="H91"/>
  <c r="H90"/>
  <c r="H111"/>
  <c r="H108"/>
  <c r="H112"/>
  <c r="H109"/>
  <c r="H106"/>
  <c r="E18"/>
  <c r="F18"/>
  <c r="G18"/>
  <c r="H18"/>
  <c r="E21"/>
  <c r="F21"/>
  <c r="G21"/>
  <c r="H21"/>
  <c r="E25"/>
  <c r="F25"/>
  <c r="G25"/>
  <c r="H25"/>
  <c r="E28"/>
  <c r="F28"/>
  <c r="G28"/>
  <c r="H28"/>
  <c r="E31"/>
  <c r="F31"/>
  <c r="G31"/>
  <c r="H31"/>
  <c r="E34"/>
  <c r="F34"/>
  <c r="G34"/>
  <c r="H34"/>
  <c r="E43"/>
  <c r="F43"/>
  <c r="G43"/>
  <c r="H44"/>
  <c r="H43" s="1"/>
  <c r="E46"/>
  <c r="F46"/>
  <c r="G46"/>
  <c r="E51"/>
  <c r="F51"/>
  <c r="G51"/>
  <c r="H51"/>
  <c r="E56"/>
  <c r="F56"/>
  <c r="G56"/>
  <c r="H56"/>
  <c r="E63"/>
  <c r="F63"/>
  <c r="G63"/>
  <c r="H64"/>
  <c r="H63" s="1"/>
  <c r="E66"/>
  <c r="F66"/>
  <c r="G66"/>
  <c r="H67"/>
  <c r="H66" s="1"/>
  <c r="E69"/>
  <c r="F69"/>
  <c r="G69"/>
  <c r="H69"/>
  <c r="H70"/>
  <c r="E72"/>
  <c r="F72"/>
  <c r="G72"/>
  <c r="E77"/>
  <c r="F77"/>
  <c r="G77"/>
  <c r="E81"/>
  <c r="F81"/>
  <c r="G81"/>
  <c r="H82"/>
  <c r="H81" s="1"/>
  <c r="E89"/>
  <c r="F89"/>
  <c r="G89"/>
  <c r="H89"/>
  <c r="H96"/>
  <c r="E98"/>
  <c r="F98"/>
  <c r="G98"/>
  <c r="H99"/>
  <c r="H98" s="1"/>
  <c r="H100"/>
  <c r="E101"/>
  <c r="F101"/>
  <c r="G101"/>
  <c r="H102"/>
  <c r="H101"/>
  <c r="H103"/>
  <c r="E104"/>
  <c r="F104"/>
  <c r="G104"/>
  <c r="H105"/>
  <c r="E107"/>
  <c r="F107"/>
  <c r="G107"/>
  <c r="E114"/>
  <c r="F114"/>
  <c r="G114"/>
  <c r="H115"/>
  <c r="H114" s="1"/>
  <c r="H116"/>
  <c r="E117"/>
  <c r="F117"/>
  <c r="G117"/>
  <c r="H123"/>
  <c r="H117" s="1"/>
  <c r="H124"/>
  <c r="H125"/>
  <c r="E128"/>
  <c r="F128"/>
  <c r="G128"/>
  <c r="H129"/>
  <c r="H130"/>
  <c r="H128" s="1"/>
  <c r="E131"/>
  <c r="F131"/>
  <c r="G131"/>
  <c r="H132"/>
  <c r="H131" s="1"/>
  <c r="H133"/>
  <c r="E134"/>
  <c r="F134"/>
  <c r="G134"/>
  <c r="H135"/>
  <c r="H136"/>
  <c r="H134" s="1"/>
  <c r="E137"/>
  <c r="F137"/>
  <c r="G137"/>
  <c r="H138"/>
  <c r="H137" s="1"/>
  <c r="H139"/>
  <c r="E140"/>
  <c r="F140"/>
  <c r="G140"/>
  <c r="H140"/>
  <c r="H141"/>
  <c r="H142"/>
  <c r="E143"/>
  <c r="F143"/>
  <c r="G143"/>
  <c r="H144"/>
  <c r="H143" s="1"/>
  <c r="H145"/>
  <c r="E152"/>
  <c r="F152"/>
  <c r="G152"/>
  <c r="H152"/>
  <c r="H153"/>
  <c r="H154"/>
  <c r="E155"/>
  <c r="F155"/>
  <c r="G155"/>
  <c r="H156"/>
  <c r="H155" s="1"/>
  <c r="H157"/>
  <c r="E158"/>
  <c r="F158"/>
  <c r="G158"/>
  <c r="H159"/>
  <c r="H158" s="1"/>
  <c r="H160"/>
  <c r="H161"/>
  <c r="H162"/>
  <c r="H104"/>
  <c r="H107"/>
  <c r="H127" l="1"/>
  <c r="H126" s="1"/>
  <c r="E97"/>
  <c r="G50"/>
  <c r="F17"/>
  <c r="E151"/>
  <c r="E126" s="1"/>
  <c r="E94" s="1"/>
  <c r="E127"/>
  <c r="G97"/>
  <c r="G17"/>
  <c r="H46"/>
  <c r="H17" s="1"/>
  <c r="H95" s="1"/>
  <c r="F151"/>
  <c r="E50"/>
  <c r="H72"/>
  <c r="H151"/>
  <c r="F127"/>
  <c r="G151"/>
  <c r="G127"/>
  <c r="F97"/>
  <c r="F50"/>
  <c r="E17"/>
  <c r="E95" s="1"/>
  <c r="F95"/>
  <c r="H50"/>
  <c r="G95"/>
  <c r="F126"/>
  <c r="H97"/>
  <c r="F94" l="1"/>
  <c r="H94"/>
  <c r="G126"/>
  <c r="G94" s="1"/>
</calcChain>
</file>

<file path=xl/sharedStrings.xml><?xml version="1.0" encoding="utf-8"?>
<sst xmlns="http://schemas.openxmlformats.org/spreadsheetml/2006/main" count="450" uniqueCount="321">
  <si>
    <t>ОТЧЕТ  О ФИНАНСОВЫХ РЕЗУЛЬТАТАХ ДЕЯТЕЛЬНОСТИ УЧРЕЖДЕНИЯ</t>
  </si>
  <si>
    <t>КОДЫ</t>
  </si>
  <si>
    <t>0503721</t>
  </si>
  <si>
    <t>Периодичность:  годовая</t>
  </si>
  <si>
    <t>Код</t>
  </si>
  <si>
    <t>Код анали-тики</t>
  </si>
  <si>
    <t>Деятельность</t>
  </si>
  <si>
    <t>Наименование показателя</t>
  </si>
  <si>
    <t>стро-</t>
  </si>
  <si>
    <t>с целевыми</t>
  </si>
  <si>
    <t>Итого</t>
  </si>
  <si>
    <t>ки</t>
  </si>
  <si>
    <t>средствами</t>
  </si>
  <si>
    <t>6</t>
  </si>
  <si>
    <t>7</t>
  </si>
  <si>
    <t>010</t>
  </si>
  <si>
    <t>100</t>
  </si>
  <si>
    <t>030</t>
  </si>
  <si>
    <t>120</t>
  </si>
  <si>
    <t>040</t>
  </si>
  <si>
    <t>130</t>
  </si>
  <si>
    <t>050</t>
  </si>
  <si>
    <t>140</t>
  </si>
  <si>
    <t>060</t>
  </si>
  <si>
    <t>150</t>
  </si>
  <si>
    <t>090</t>
  </si>
  <si>
    <t>170</t>
  </si>
  <si>
    <t>180</t>
  </si>
  <si>
    <t>Форма 0503721 с.2</t>
  </si>
  <si>
    <t>200</t>
  </si>
  <si>
    <t>160</t>
  </si>
  <si>
    <t>210</t>
  </si>
  <si>
    <t>220</t>
  </si>
  <si>
    <t>190</t>
  </si>
  <si>
    <t>230</t>
  </si>
  <si>
    <t>240</t>
  </si>
  <si>
    <t>250</t>
  </si>
  <si>
    <t>260</t>
  </si>
  <si>
    <t>290</t>
  </si>
  <si>
    <t>Форма 0503721 с.3</t>
  </si>
  <si>
    <t>270</t>
  </si>
  <si>
    <t>300</t>
  </si>
  <si>
    <t>301</t>
  </si>
  <si>
    <t>302</t>
  </si>
  <si>
    <t>310</t>
  </si>
  <si>
    <t>320</t>
  </si>
  <si>
    <t>321</t>
  </si>
  <si>
    <t>322</t>
  </si>
  <si>
    <t>410</t>
  </si>
  <si>
    <t>330</t>
  </si>
  <si>
    <t>331</t>
  </si>
  <si>
    <t>332</t>
  </si>
  <si>
    <t>420</t>
  </si>
  <si>
    <t>350</t>
  </si>
  <si>
    <t>351</t>
  </si>
  <si>
    <t>352</t>
  </si>
  <si>
    <t>430</t>
  </si>
  <si>
    <t>360</t>
  </si>
  <si>
    <t>361</t>
  </si>
  <si>
    <t>340</t>
  </si>
  <si>
    <t>362</t>
  </si>
  <si>
    <t>440</t>
  </si>
  <si>
    <t>370</t>
  </si>
  <si>
    <t>371</t>
  </si>
  <si>
    <t>х</t>
  </si>
  <si>
    <t>372</t>
  </si>
  <si>
    <t>Форма 0503721 с.4</t>
  </si>
  <si>
    <t>390</t>
  </si>
  <si>
    <t>510</t>
  </si>
  <si>
    <t>610</t>
  </si>
  <si>
    <t>520</t>
  </si>
  <si>
    <t>620</t>
  </si>
  <si>
    <t>441</t>
  </si>
  <si>
    <t>530</t>
  </si>
  <si>
    <t>442</t>
  </si>
  <si>
    <t>630</t>
  </si>
  <si>
    <t>460</t>
  </si>
  <si>
    <t>461</t>
  </si>
  <si>
    <t>540</t>
  </si>
  <si>
    <t>462</t>
  </si>
  <si>
    <t>640</t>
  </si>
  <si>
    <t>470</t>
  </si>
  <si>
    <t>471</t>
  </si>
  <si>
    <t>550</t>
  </si>
  <si>
    <t>472</t>
  </si>
  <si>
    <t>650</t>
  </si>
  <si>
    <t>480</t>
  </si>
  <si>
    <t>481</t>
  </si>
  <si>
    <t>560</t>
  </si>
  <si>
    <t>482</t>
  </si>
  <si>
    <t>660</t>
  </si>
  <si>
    <t>Форма 0503721 с.5</t>
  </si>
  <si>
    <t>521</t>
  </si>
  <si>
    <t>710</t>
  </si>
  <si>
    <t>522</t>
  </si>
  <si>
    <t>810</t>
  </si>
  <si>
    <t>531</t>
  </si>
  <si>
    <t>720</t>
  </si>
  <si>
    <t>532</t>
  </si>
  <si>
    <t>820</t>
  </si>
  <si>
    <t>541</t>
  </si>
  <si>
    <t>730</t>
  </si>
  <si>
    <t>542</t>
  </si>
  <si>
    <t>830</t>
  </si>
  <si>
    <t>Форма по ОКУД</t>
  </si>
  <si>
    <t>Дата</t>
  </si>
  <si>
    <t>по ОКПО</t>
  </si>
  <si>
    <t>Глава по БК</t>
  </si>
  <si>
    <t>по ОКЕИ</t>
  </si>
  <si>
    <t>на</t>
  </si>
  <si>
    <t>Учреждение</t>
  </si>
  <si>
    <t>Обособленное подразделение</t>
  </si>
  <si>
    <t>Учредитель</t>
  </si>
  <si>
    <t>Наименование органа, осуществляющего полномочия учредителя</t>
  </si>
  <si>
    <t>Централизованная бухгалтерия</t>
  </si>
  <si>
    <t>(наименование, ОГРН, ИНН, КПП, местонахождение )</t>
  </si>
  <si>
    <t>Главный бухгалтер</t>
  </si>
  <si>
    <t>(подпись)</t>
  </si>
  <si>
    <t>(расшифровка подписи)</t>
  </si>
  <si>
    <t xml:space="preserve">(подпись)                          </t>
  </si>
  <si>
    <t>Руководитель</t>
  </si>
  <si>
    <t>(уполномоченное лицо)</t>
  </si>
  <si>
    <t>(должность)</t>
  </si>
  <si>
    <t>(телефон, e-mail)</t>
  </si>
  <si>
    <t>ИНН</t>
  </si>
  <si>
    <t>по ОКТМО</t>
  </si>
  <si>
    <t>Деятельность по</t>
  </si>
  <si>
    <t>государственному</t>
  </si>
  <si>
    <t>заданию</t>
  </si>
  <si>
    <t>Приносящая</t>
  </si>
  <si>
    <t>доход</t>
  </si>
  <si>
    <t>деятельность</t>
  </si>
  <si>
    <t>PRD</t>
  </si>
  <si>
    <t>IST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</si>
  <si>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</si>
  <si>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</si>
  <si>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</si>
  <si>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</si>
  <si>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</si>
  <si>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</si>
  <si>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</si>
  <si>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</si>
  <si>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</si>
  <si>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</si>
  <si>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glbuhg2</t>
  </si>
  <si>
    <t>ruk2</t>
  </si>
  <si>
    <t>ruk3</t>
  </si>
  <si>
    <t>450</t>
  </si>
  <si>
    <t>400</t>
  </si>
  <si>
    <t>431</t>
  </si>
  <si>
    <t>432</t>
  </si>
  <si>
    <t>Чистое изменение доходов будущих периодов</t>
  </si>
  <si>
    <t>Чистое изменение резервов предстоящих расходов</t>
  </si>
  <si>
    <t>41Х</t>
  </si>
  <si>
    <t>42Х</t>
  </si>
  <si>
    <t>43Х</t>
  </si>
  <si>
    <t>уменьшение затрат</t>
  </si>
  <si>
    <t>Серийный номер сертификата</t>
  </si>
  <si>
    <t>Документ подписан ЭЦП:</t>
  </si>
  <si>
    <t>Кем подписан</t>
  </si>
  <si>
    <t>Дата подписания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</si>
  <si>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</si>
  <si>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</si>
  <si>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</si>
  <si>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</si>
  <si>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</si>
  <si>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</si>
  <si>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pravopr</t>
  </si>
  <si>
    <t>oktmor</t>
  </si>
  <si>
    <t>ukonf</t>
  </si>
  <si>
    <t>pprch</t>
  </si>
  <si>
    <t>070</t>
  </si>
  <si>
    <t>110</t>
  </si>
  <si>
    <t>280</t>
  </si>
  <si>
    <t>391</t>
  </si>
  <si>
    <t>392</t>
  </si>
  <si>
    <t>451</t>
  </si>
  <si>
    <t>452</t>
  </si>
  <si>
    <t>Чистое поступление нематериальных активов</t>
  </si>
  <si>
    <t>Чистое поступление непроизведенных активов</t>
  </si>
  <si>
    <t>уменьшение стоимости основных средств</t>
  </si>
  <si>
    <t>уменьшение стоимости нематериальных активов</t>
  </si>
  <si>
    <t>уменьшение стоимости непроизведенных активов</t>
  </si>
  <si>
    <t>Чистое поступление материальных запасов</t>
  </si>
  <si>
    <t>Чистое изменение затрат на изготовление готовой продукции 
(работ, услуг)</t>
  </si>
  <si>
    <t xml:space="preserve">х
</t>
  </si>
  <si>
    <t>Чистое изменение расходов будущих периодов</t>
  </si>
  <si>
    <t>Чистое поступление денежных средств и их эквивалентов</t>
  </si>
  <si>
    <t>выбытие денежных средств и их эквивалентов</t>
  </si>
  <si>
    <t>Чистое поступление ценных бумаг, кроме акций</t>
  </si>
  <si>
    <t>уменьшение стоимости ценных бумаг, кроме акций и иных 
финансовых инструментов</t>
  </si>
  <si>
    <t>Чистое поступление акций и иных финансовых инструментов</t>
  </si>
  <si>
    <t>уменьшение стоимости акций и иных финансовых инструментов</t>
  </si>
  <si>
    <t>Чистое предоставление займов (ссуд)</t>
  </si>
  <si>
    <t>уменьшение задолженности по предоставленным займам (ссудам)</t>
  </si>
  <si>
    <t>уменьшение стоимости иных финансовых активов</t>
  </si>
  <si>
    <t>уменьшение дебиторской задолженности</t>
  </si>
  <si>
    <t>Чистое увеличение задолженности по внутренним привлеченным 
заимствованиям</t>
  </si>
  <si>
    <t>уменьшениезадолженности по внутренним привлеченным заимствованиям</t>
  </si>
  <si>
    <t>Чистое увеличение  задолженности по внешним привлеченным 
заимствованиям</t>
  </si>
  <si>
    <t>уменьшение задолженности по внешним привлеченным заимствованиям</t>
  </si>
  <si>
    <t>уменьшение прочей кредиторской задолженности</t>
  </si>
  <si>
    <t>Единица измерения: руб.</t>
  </si>
  <si>
    <t>Руководитель      ____________________________________________________</t>
  </si>
  <si>
    <t>Исполнитель      _______________________________________________</t>
  </si>
  <si>
    <t>Чистое поступление прав пользования</t>
  </si>
  <si>
    <t>уменьшение стоимости прав пользования</t>
  </si>
  <si>
    <t>уменьшение стоимости материальных запасов
      из них:</t>
  </si>
  <si>
    <t>02176128</t>
  </si>
  <si>
    <t>ГБПОУ РО "Шахтинский музыкальный колледж"</t>
  </si>
  <si>
    <t>Прищепа Татьяна Альбертовна</t>
  </si>
  <si>
    <t>Захарченко Наталья Павловна</t>
  </si>
  <si>
    <t>01 января 2021 г.</t>
  </si>
  <si>
    <t>01.01.2021</t>
  </si>
  <si>
    <t>5</t>
  </si>
  <si>
    <t>3</t>
  </si>
  <si>
    <t>ГОД</t>
  </si>
  <si>
    <t>500</t>
  </si>
  <si>
    <t>Операции с финансовыми активами и обязательствами (стр.420 - стр.
510)</t>
  </si>
  <si>
    <t>Операции с финансовыми активами (стр. 430 + стр. 440 + стр. 450 + стр. 460 + стр. 470 + стр. 480)</t>
  </si>
  <si>
    <t>Чистое поступление иных финансовых активов</t>
  </si>
  <si>
    <t>Чистое увеличение дебиторской задолженности</t>
  </si>
  <si>
    <t>в том числе:
увеличение стоимости ценных бумаг, кроме акций и иных 
финансовых инструментов</t>
  </si>
  <si>
    <t>в том числе:
увеличение задолженности по предоставленным займам (ссудам)</t>
  </si>
  <si>
    <t>в том числе:
увеличение стоимости иных финансовых активов</t>
  </si>
  <si>
    <t>в том числе:
увеличение дебиторской задолженности</t>
  </si>
  <si>
    <t>Операции с обязательствами (стр.520 + стр.530 + стр.540+ стр.550+ стр.560)</t>
  </si>
  <si>
    <t>Чистое увеличение прочей кредиторской задолженности</t>
  </si>
  <si>
    <t>в том числе:
увеличение задолженности по внутренним привлеченным заимствованиям</t>
  </si>
  <si>
    <t>в том числе:
увеличение задолженности по внешним привлеченным заимствованиям</t>
  </si>
  <si>
    <t>в том числе:
увеличение прочей кредиторской задолженности</t>
  </si>
  <si>
    <t>Оплата труда и начисления на выплаты по оплате труда
                   в том числе:</t>
  </si>
  <si>
    <t>Оплата работ, услуг
                   в том числе:</t>
  </si>
  <si>
    <t>Доходы от собственности
                   в том числе:</t>
  </si>
  <si>
    <t>Доходы (стр.030 + стр.040 + стр.050 + стр.060 + стр.070 + стр.090 + стр.100 + стр.110)</t>
  </si>
  <si>
    <t>Доходы от оказания платных услуг (работ), компенсаций затрат
                   в том числе:</t>
  </si>
  <si>
    <t>Штрафы, пени, неустойки, возмещения ущерба
                   в том числе:</t>
  </si>
  <si>
    <t>Безвозмездные  поступления текущего характера
                   в том числе:</t>
  </si>
  <si>
    <t>Доходы от операций с активами
                   в том числе:</t>
  </si>
  <si>
    <t>Прочие доходы
                   в том числе:</t>
  </si>
  <si>
    <t>Безвозмездные недежные поступления в сектор государственного управления
                   в том числе:</t>
  </si>
  <si>
    <t>Расходы  (стр.160 + стр.170 + стр. 190 + стр.210 +                                                             стр. 230 + стр. 240 + стр. 250 + стр. 260 + стр. 270 )</t>
  </si>
  <si>
    <t>Обслуживание долговых обязательств
                   в том числе:</t>
  </si>
  <si>
    <t>Безвозмездные перечисления текущего характера организациям
                   в том числе:</t>
  </si>
  <si>
    <t>Безвозмездные перечисления бюджетам
                   в том числе:</t>
  </si>
  <si>
    <t>Социальное обеспечение
                   в том числе:</t>
  </si>
  <si>
    <t>Расходы по операциям с активами 
                   в том числе:</t>
  </si>
  <si>
    <t>Безвозмездные перечисления капитального характера организациям
                   в том числе:</t>
  </si>
  <si>
    <t>Чистый операционный результат (стр.301 - стр.302); (стр.310 + стр.410)</t>
  </si>
  <si>
    <t>Операционный результат до налогообложения  (стр.010 - стр.150)</t>
  </si>
  <si>
    <t>Налог на прибыль</t>
  </si>
  <si>
    <t>Операции с нефинансовыми активами (стр.320 + стр.330 + стр.350 + стр.360 + стр.370+ стр.380 + стр.390 + стр.400)</t>
  </si>
  <si>
    <t>Чистое поступление основных средств</t>
  </si>
  <si>
    <t>в том числе:
увеличение стоимости основных средств</t>
  </si>
  <si>
    <t>в том числе:
увеличение стоимости нематериальных активов</t>
  </si>
  <si>
    <t>в том числе:
увеличение стоимости непроизведенных активов</t>
  </si>
  <si>
    <t>в том числе:
увеличение стоимости материальных запасов
      из них:</t>
  </si>
  <si>
    <t>в том числе:
увеличение стоимости прав пользования</t>
  </si>
  <si>
    <t>в том числе:
поступление денежных средств и их эквивалентов</t>
  </si>
  <si>
    <t>Безвозмездные  поступления капитального характера
                   в том числе:</t>
  </si>
  <si>
    <t>Прочие расходы
                   в том числе:</t>
  </si>
  <si>
    <t>в том числе:
увеличение затрат</t>
  </si>
  <si>
    <t>в том числе:
увеличение стоимости акций и иных финансовых инструментов</t>
  </si>
  <si>
    <t>291</t>
  </si>
  <si>
    <t>Налоги, пошлины и сборы</t>
  </si>
  <si>
    <t>296</t>
  </si>
  <si>
    <t>Иные выплаты текущего характера физическим лицам</t>
  </si>
  <si>
    <t>Иные выплаты текущего характера организациям</t>
  </si>
  <si>
    <t>297</t>
  </si>
  <si>
    <t>Амортизация</t>
  </si>
  <si>
    <t>271</t>
  </si>
  <si>
    <t>Расходование материальных запасов</t>
  </si>
  <si>
    <t>272</t>
  </si>
  <si>
    <t>262</t>
  </si>
  <si>
    <t>Пособия по социальной помощи населению в денежной форме</t>
  </si>
  <si>
    <t>Пособия по социальной помощи населению в натуральной форме</t>
  </si>
  <si>
    <t>263</t>
  </si>
  <si>
    <t>266</t>
  </si>
  <si>
    <t>Социальные пособия и компенсации персоналу в денежной форме</t>
  </si>
  <si>
    <t>221</t>
  </si>
  <si>
    <t>Услуги связи</t>
  </si>
  <si>
    <t>Коммунальные услуги</t>
  </si>
  <si>
    <t>223</t>
  </si>
  <si>
    <t>225</t>
  </si>
  <si>
    <t>Работы, услуги по содержанию имущества</t>
  </si>
  <si>
    <t>Прочие работы, услуги</t>
  </si>
  <si>
    <t>226</t>
  </si>
  <si>
    <t>Страхование</t>
  </si>
  <si>
    <t>227</t>
  </si>
  <si>
    <t>Заработная плата</t>
  </si>
  <si>
    <t>211</t>
  </si>
  <si>
    <t>Прочие несоциальные выплаты персоналу в денежной форме</t>
  </si>
  <si>
    <t>212</t>
  </si>
  <si>
    <t>Начисления на выплаты по оплате труда</t>
  </si>
  <si>
    <t>213</t>
  </si>
  <si>
    <t>195</t>
  </si>
  <si>
    <t>Безвозмездные неденежные поступления капитального характера от сектора государственного управления и организаций государственного сектора</t>
  </si>
  <si>
    <t>Безвозмездные неденежные поступления капитального характера от физических лиц</t>
  </si>
  <si>
    <t>197</t>
  </si>
  <si>
    <t>172</t>
  </si>
  <si>
    <t>Доходы от выбытия активов</t>
  </si>
  <si>
    <t>Доходы от оценки активов и обязательств</t>
  </si>
  <si>
    <t>176</t>
  </si>
  <si>
    <t>162</t>
  </si>
  <si>
    <t>Поступления капитального характера бюджетным и автономным учреждениям от сектора государственного управления</t>
  </si>
  <si>
    <t>152</t>
  </si>
  <si>
    <t>Поступления текущего характера бюджетным и автономным учреждениям от сектора государственного управления</t>
  </si>
  <si>
    <t>Доходы от штрафных санкций за нарушение законодательства о закупках и нарушение условий контрактов (договоров)</t>
  </si>
  <si>
    <t>141</t>
  </si>
  <si>
    <t>131</t>
  </si>
  <si>
    <t>Доходы от оказания платных услуг (работ)</t>
  </si>
  <si>
    <t>Доходы по условным арендным платежам</t>
  </si>
  <si>
    <t>135</t>
  </si>
  <si>
    <t>121</t>
  </si>
  <si>
    <t>Доходы от операционной аренды</t>
  </si>
  <si>
    <t>Ростовская область</t>
  </si>
  <si>
    <t>министерство культуры Ростовской области</t>
  </si>
  <si>
    <t>60740000001</t>
  </si>
  <si>
    <t>00074240</t>
  </si>
  <si>
    <t>6164101986</t>
  </si>
  <si>
    <t>"25" января 2021 года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</si>
</sst>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35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i/>
      <sz val="9"/>
      <name val="Arial Cyr"/>
      <family val="2"/>
      <charset val="204"/>
    </font>
    <font>
      <b/>
      <i/>
      <sz val="8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i/>
      <sz val="12"/>
      <name val="Arial Cyr"/>
      <charset val="204"/>
    </font>
    <font>
      <i/>
      <sz val="8"/>
      <name val="Arial Cyr"/>
      <charset val="204"/>
    </font>
    <font>
      <sz val="10"/>
      <name val="Arial Cyr"/>
      <family val="2"/>
      <charset val="204"/>
    </font>
    <font>
      <b/>
      <i/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/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6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7" fillId="0" borderId="0"/>
    <xf numFmtId="0" fontId="8" fillId="0" borderId="0"/>
    <xf numFmtId="0" fontId="33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8" fillId="23" borderId="8" applyNumberFormat="0" applyFont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</cellStyleXfs>
  <cellXfs count="156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Fill="1" applyAlignment="1">
      <alignment horizontal="left"/>
    </xf>
    <xf numFmtId="49" fontId="2" fillId="0" borderId="0" xfId="0" applyNumberFormat="1" applyFont="1"/>
    <xf numFmtId="0" fontId="2" fillId="0" borderId="0" xfId="0" applyFont="1" applyFill="1" applyAlignment="1"/>
    <xf numFmtId="0" fontId="2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wrapText="1"/>
    </xf>
    <xf numFmtId="0" fontId="2" fillId="0" borderId="0" xfId="0" applyFont="1" applyFill="1" applyBorder="1" applyAlignment="1">
      <alignment horizontal="left" wrapText="1"/>
    </xf>
    <xf numFmtId="49" fontId="2" fillId="0" borderId="12" xfId="0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 applyProtection="1">
      <alignment horizontal="right"/>
      <protection locked="0"/>
    </xf>
    <xf numFmtId="49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49" fontId="34" fillId="0" borderId="0" xfId="55" applyNumberFormat="1" applyFont="1" applyAlignment="1">
      <alignment horizontal="left"/>
    </xf>
    <xf numFmtId="49" fontId="34" fillId="0" borderId="0" xfId="55" applyNumberFormat="1" applyFont="1" applyAlignment="1">
      <alignment horizontal="left"/>
    </xf>
    <xf numFmtId="164" fontId="26" fillId="0" borderId="14" xfId="0" applyNumberFormat="1" applyFont="1" applyFill="1" applyBorder="1" applyAlignment="1" applyProtection="1">
      <alignment horizontal="right"/>
      <protection locked="0"/>
    </xf>
    <xf numFmtId="49" fontId="26" fillId="0" borderId="33" xfId="0" applyNumberFormat="1" applyFont="1" applyFill="1" applyBorder="1" applyAlignment="1" applyProtection="1">
      <alignment horizontal="center"/>
    </xf>
    <xf numFmtId="49" fontId="26" fillId="0" borderId="14" xfId="0" applyNumberFormat="1" applyFont="1" applyFill="1" applyBorder="1" applyAlignment="1" applyProtection="1">
      <alignment horizontal="center"/>
    </xf>
    <xf numFmtId="49" fontId="26" fillId="0" borderId="32" xfId="0" applyNumberFormat="1" applyFont="1" applyFill="1" applyBorder="1" applyAlignment="1" applyProtection="1">
      <alignment horizontal="left" wrapText="1" indent="1"/>
    </xf>
    <xf numFmtId="164" fontId="26" fillId="0" borderId="14" xfId="0" applyNumberFormat="1" applyFont="1" applyFill="1" applyBorder="1" applyAlignment="1" applyProtection="1">
      <alignment horizontal="right"/>
    </xf>
    <xf numFmtId="49" fontId="26" fillId="0" borderId="32" xfId="0" applyNumberFormat="1" applyFont="1" applyFill="1" applyBorder="1" applyAlignment="1" applyProtection="1">
      <alignment horizontal="left" wrapText="1" indent="3"/>
    </xf>
    <xf numFmtId="49" fontId="26" fillId="0" borderId="35" xfId="0" applyNumberFormat="1" applyFont="1" applyFill="1" applyBorder="1" applyAlignment="1" applyProtection="1">
      <alignment horizontal="center"/>
    </xf>
    <xf numFmtId="49" fontId="26" fillId="0" borderId="15" xfId="0" applyNumberFormat="1" applyFont="1" applyFill="1" applyBorder="1" applyAlignment="1" applyProtection="1">
      <alignment horizontal="center"/>
    </xf>
    <xf numFmtId="164" fontId="26" fillId="0" borderId="15" xfId="0" applyNumberFormat="1" applyFont="1" applyFill="1" applyBorder="1" applyAlignment="1" applyProtection="1">
      <alignment horizontal="right"/>
    </xf>
    <xf numFmtId="49" fontId="2" fillId="0" borderId="22" xfId="0" applyNumberFormat="1" applyFont="1" applyFill="1" applyBorder="1" applyAlignment="1" applyProtection="1">
      <alignment horizontal="center" vertical="center"/>
    </xf>
    <xf numFmtId="49" fontId="2" fillId="0" borderId="25" xfId="0" applyNumberFormat="1" applyFont="1" applyFill="1" applyBorder="1" applyAlignment="1" applyProtection="1">
      <alignment horizontal="center" vertical="center"/>
    </xf>
    <xf numFmtId="49" fontId="2" fillId="0" borderId="32" xfId="0" applyNumberFormat="1" applyFont="1" applyFill="1" applyBorder="1" applyAlignment="1" applyProtection="1">
      <alignment horizontal="left" wrapText="1" indent="4"/>
    </xf>
    <xf numFmtId="49" fontId="2" fillId="0" borderId="33" xfId="0" applyNumberFormat="1" applyFont="1" applyFill="1" applyBorder="1" applyAlignment="1" applyProtection="1">
      <alignment horizontal="center"/>
    </xf>
    <xf numFmtId="49" fontId="2" fillId="0" borderId="14" xfId="0" applyNumberFormat="1" applyFont="1" applyFill="1" applyBorder="1" applyAlignment="1" applyProtection="1">
      <alignment horizontal="center"/>
    </xf>
    <xf numFmtId="164" fontId="2" fillId="0" borderId="14" xfId="0" applyNumberFormat="1" applyFont="1" applyFill="1" applyBorder="1" applyAlignment="1" applyProtection="1">
      <alignment horizontal="right"/>
    </xf>
    <xf numFmtId="49" fontId="2" fillId="0" borderId="32" xfId="0" applyNumberFormat="1" applyFont="1" applyFill="1" applyBorder="1" applyAlignment="1" applyProtection="1">
      <alignment horizontal="left" wrapText="1" indent="1"/>
    </xf>
    <xf numFmtId="49" fontId="2" fillId="0" borderId="35" xfId="0" applyNumberFormat="1" applyFont="1" applyFill="1" applyBorder="1" applyAlignment="1" applyProtection="1">
      <alignment horizontal="center"/>
    </xf>
    <xf numFmtId="49" fontId="2" fillId="0" borderId="15" xfId="0" applyNumberFormat="1" applyFont="1" applyFill="1" applyBorder="1" applyAlignment="1" applyProtection="1">
      <alignment horizontal="center"/>
    </xf>
    <xf numFmtId="49" fontId="2" fillId="0" borderId="28" xfId="0" applyNumberFormat="1" applyFont="1" applyFill="1" applyBorder="1" applyAlignment="1" applyProtection="1">
      <alignment horizontal="center" vertical="center"/>
    </xf>
    <xf numFmtId="49" fontId="2" fillId="0" borderId="11" xfId="0" applyNumberFormat="1" applyFont="1" applyFill="1" applyBorder="1" applyAlignment="1" applyProtection="1">
      <alignment horizontal="right"/>
    </xf>
    <xf numFmtId="49" fontId="26" fillId="0" borderId="14" xfId="0" applyNumberFormat="1" applyFont="1" applyFill="1" applyBorder="1" applyAlignment="1" applyProtection="1">
      <alignment horizontal="center"/>
      <protection locked="0"/>
    </xf>
    <xf numFmtId="49" fontId="2" fillId="0" borderId="14" xfId="0" applyNumberFormat="1" applyFont="1" applyFill="1" applyBorder="1" applyAlignment="1" applyProtection="1">
      <alignment horizontal="center"/>
      <protection locked="0"/>
    </xf>
    <xf numFmtId="49" fontId="26" fillId="0" borderId="32" xfId="0" applyNumberFormat="1" applyFont="1" applyFill="1" applyBorder="1" applyAlignment="1" applyProtection="1">
      <alignment horizontal="left" wrapText="1" indent="4"/>
    </xf>
    <xf numFmtId="0" fontId="2" fillId="0" borderId="21" xfId="0" applyFont="1" applyFill="1" applyBorder="1" applyAlignment="1" applyProtection="1">
      <alignment horizontal="center" vertical="center" wrapText="1"/>
    </xf>
    <xf numFmtId="0" fontId="2" fillId="0" borderId="24" xfId="0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 wrapText="1"/>
    </xf>
    <xf numFmtId="0" fontId="2" fillId="24" borderId="0" xfId="0" applyFont="1" applyFill="1"/>
    <xf numFmtId="49" fontId="32" fillId="24" borderId="0" xfId="0" applyNumberFormat="1" applyFont="1" applyFill="1" applyBorder="1" applyAlignment="1">
      <alignment horizontal="left" indent="1"/>
    </xf>
    <xf numFmtId="49" fontId="32" fillId="24" borderId="41" xfId="0" applyNumberFormat="1" applyFont="1" applyFill="1" applyBorder="1" applyAlignment="1">
      <alignment horizontal="left" indent="1"/>
    </xf>
    <xf numFmtId="14" fontId="32" fillId="24" borderId="0" xfId="0" applyNumberFormat="1" applyFont="1" applyFill="1" applyBorder="1" applyAlignment="1">
      <alignment horizontal="left" indent="1"/>
    </xf>
    <xf numFmtId="14" fontId="32" fillId="24" borderId="41" xfId="0" applyNumberFormat="1" applyFont="1" applyFill="1" applyBorder="1" applyAlignment="1">
      <alignment horizontal="left" indent="1"/>
    </xf>
    <xf numFmtId="49" fontId="32" fillId="24" borderId="48" xfId="0" applyNumberFormat="1" applyFont="1" applyFill="1" applyBorder="1" applyAlignment="1">
      <alignment horizontal="left" wrapText="1" indent="1"/>
    </xf>
    <xf numFmtId="49" fontId="32" fillId="24" borderId="49" xfId="0" applyNumberFormat="1" applyFont="1" applyFill="1" applyBorder="1" applyAlignment="1">
      <alignment horizontal="left" wrapText="1" indent="1"/>
    </xf>
    <xf numFmtId="0" fontId="31" fillId="24" borderId="39" xfId="0" applyFont="1" applyFill="1" applyBorder="1" applyAlignment="1">
      <alignment horizontal="center"/>
    </xf>
    <xf numFmtId="49" fontId="31" fillId="24" borderId="39" xfId="0" applyNumberFormat="1" applyFont="1" applyFill="1" applyBorder="1" applyAlignment="1">
      <alignment horizontal="left" indent="1"/>
    </xf>
    <xf numFmtId="0" fontId="30" fillId="24" borderId="46" xfId="0" applyFont="1" applyFill="1" applyBorder="1" applyAlignment="1">
      <alignment horizontal="right"/>
    </xf>
    <xf numFmtId="0" fontId="30" fillId="24" borderId="0" xfId="0" applyFont="1" applyFill="1" applyBorder="1" applyAlignment="1">
      <alignment horizontal="right"/>
    </xf>
    <xf numFmtId="0" fontId="30" fillId="24" borderId="47" xfId="0" applyFont="1" applyFill="1" applyBorder="1" applyAlignment="1">
      <alignment horizontal="right"/>
    </xf>
    <xf numFmtId="0" fontId="30" fillId="24" borderId="48" xfId="0" applyFont="1" applyFill="1" applyBorder="1" applyAlignment="1">
      <alignment horizontal="right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29" fillId="0" borderId="43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30" fillId="24" borderId="45" xfId="0" applyFont="1" applyFill="1" applyBorder="1" applyAlignment="1">
      <alignment horizontal="right"/>
    </xf>
    <xf numFmtId="0" fontId="30" fillId="24" borderId="39" xfId="0" applyFont="1" applyFill="1" applyBorder="1" applyAlignment="1">
      <alignment horizontal="right"/>
    </xf>
    <xf numFmtId="49" fontId="32" fillId="24" borderId="39" xfId="0" applyNumberFormat="1" applyFont="1" applyFill="1" applyBorder="1" applyAlignment="1">
      <alignment horizontal="left" indent="1"/>
    </xf>
    <xf numFmtId="49" fontId="32" fillId="24" borderId="40" xfId="0" applyNumberFormat="1" applyFont="1" applyFill="1" applyBorder="1" applyAlignment="1">
      <alignment horizontal="left" indent="1"/>
    </xf>
    <xf numFmtId="0" fontId="2" fillId="0" borderId="21" xfId="0" applyFont="1" applyFill="1" applyBorder="1" applyAlignment="1" applyProtection="1">
      <alignment horizontal="center" vertical="center" wrapText="1"/>
    </xf>
    <xf numFmtId="0" fontId="2" fillId="0" borderId="24" xfId="0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49" fontId="2" fillId="0" borderId="17" xfId="0" applyNumberFormat="1" applyFont="1" applyFill="1" applyBorder="1" applyAlignment="1">
      <alignment horizontal="center"/>
    </xf>
    <xf numFmtId="0" fontId="2" fillId="0" borderId="0" xfId="0" applyFont="1" applyFill="1"/>
    <xf numFmtId="0" fontId="2" fillId="0" borderId="11" xfId="0" applyFont="1" applyFill="1" applyBorder="1" applyAlignment="1" applyProtection="1">
      <alignment horizontal="center"/>
      <protection locked="0"/>
    </xf>
    <xf numFmtId="14" fontId="2" fillId="0" borderId="17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ill="1" applyBorder="1" applyAlignment="1" applyProtection="1">
      <alignment horizontal="left" wrapText="1"/>
      <protection locked="0"/>
    </xf>
    <xf numFmtId="49" fontId="2" fillId="0" borderId="17" xfId="0" applyNumberFormat="1" applyFont="1" applyFill="1" applyBorder="1" applyAlignment="1" applyProtection="1">
      <alignment horizontal="center"/>
      <protection locked="0"/>
    </xf>
    <xf numFmtId="0" fontId="0" fillId="0" borderId="38" xfId="0" applyNumberFormat="1" applyFill="1" applyBorder="1" applyAlignment="1" applyProtection="1">
      <alignment horizontal="left" wrapText="1"/>
      <protection locked="0"/>
    </xf>
    <xf numFmtId="0" fontId="2" fillId="0" borderId="17" xfId="0" applyFont="1" applyFill="1" applyBorder="1" applyAlignment="1">
      <alignment horizontal="center"/>
    </xf>
    <xf numFmtId="49" fontId="2" fillId="0" borderId="16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left"/>
    </xf>
    <xf numFmtId="0" fontId="0" fillId="0" borderId="0" xfId="0" applyNumberFormat="1" applyFill="1" applyBorder="1" applyAlignment="1" applyProtection="1">
      <alignment horizontal="left" wrapText="1"/>
      <protection locked="0"/>
    </xf>
    <xf numFmtId="0" fontId="0" fillId="0" borderId="0" xfId="0" applyFill="1"/>
    <xf numFmtId="49" fontId="2" fillId="0" borderId="0" xfId="0" applyNumberFormat="1" applyFont="1" applyFill="1"/>
    <xf numFmtId="0" fontId="2" fillId="0" borderId="0" xfId="0" applyFont="1" applyFill="1" applyAlignment="1">
      <alignment horizontal="centerContinuous"/>
    </xf>
    <xf numFmtId="49" fontId="2" fillId="0" borderId="1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0" xfId="0" applyFont="1" applyFill="1" applyBorder="1" applyAlignment="1" applyProtection="1">
      <alignment horizontal="left"/>
    </xf>
    <xf numFmtId="0" fontId="2" fillId="0" borderId="21" xfId="0" applyFont="1" applyFill="1" applyBorder="1" applyAlignment="1" applyProtection="1">
      <alignment horizontal="center"/>
    </xf>
    <xf numFmtId="49" fontId="2" fillId="0" borderId="21" xfId="0" applyNumberFormat="1" applyFont="1" applyFill="1" applyBorder="1" applyAlignment="1" applyProtection="1">
      <alignment horizontal="center" vertical="center"/>
    </xf>
    <xf numFmtId="0" fontId="2" fillId="0" borderId="23" xfId="0" applyFont="1" applyFill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/>
    </xf>
    <xf numFmtId="49" fontId="2" fillId="0" borderId="24" xfId="0" applyNumberFormat="1" applyFont="1" applyFill="1" applyBorder="1" applyAlignment="1" applyProtection="1">
      <alignment horizontal="center" vertical="center"/>
    </xf>
    <xf numFmtId="0" fontId="2" fillId="0" borderId="23" xfId="0" applyFont="1" applyFill="1" applyBorder="1" applyAlignment="1" applyProtection="1">
      <alignment horizontal="left"/>
    </xf>
    <xf numFmtId="0" fontId="2" fillId="0" borderId="27" xfId="0" applyFont="1" applyFill="1" applyBorder="1" applyAlignment="1" applyProtection="1">
      <alignment horizontal="center" vertical="center"/>
    </xf>
    <xf numFmtId="0" fontId="2" fillId="0" borderId="21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49" fontId="27" fillId="0" borderId="29" xfId="0" applyNumberFormat="1" applyFont="1" applyFill="1" applyBorder="1" applyAlignment="1" applyProtection="1">
      <alignment horizontal="center" wrapText="1"/>
    </xf>
    <xf numFmtId="49" fontId="2" fillId="0" borderId="30" xfId="0" applyNumberFormat="1" applyFont="1" applyFill="1" applyBorder="1" applyAlignment="1" applyProtection="1">
      <alignment horizontal="center"/>
    </xf>
    <xf numFmtId="49" fontId="2" fillId="0" borderId="19" xfId="0" applyNumberFormat="1" applyFont="1" applyFill="1" applyBorder="1" applyAlignment="1" applyProtection="1">
      <alignment horizontal="center"/>
    </xf>
    <xf numFmtId="164" fontId="26" fillId="0" borderId="19" xfId="0" applyNumberFormat="1" applyFont="1" applyFill="1" applyBorder="1" applyAlignment="1" applyProtection="1">
      <alignment horizontal="right"/>
    </xf>
    <xf numFmtId="164" fontId="26" fillId="0" borderId="31" xfId="0" applyNumberFormat="1" applyFont="1" applyFill="1" applyBorder="1" applyAlignment="1" applyProtection="1">
      <alignment horizontal="right"/>
    </xf>
    <xf numFmtId="49" fontId="5" fillId="0" borderId="32" xfId="0" applyNumberFormat="1" applyFont="1" applyFill="1" applyBorder="1" applyAlignment="1" applyProtection="1">
      <alignment horizontal="left" wrapText="1"/>
    </xf>
    <xf numFmtId="164" fontId="26" fillId="0" borderId="34" xfId="0" applyNumberFormat="1" applyFont="1" applyFill="1" applyBorder="1" applyAlignment="1" applyProtection="1">
      <alignment horizontal="right"/>
    </xf>
    <xf numFmtId="164" fontId="26" fillId="0" borderId="36" xfId="0" applyNumberFormat="1" applyFont="1" applyFill="1" applyBorder="1" applyAlignment="1" applyProtection="1">
      <alignment horizontal="right"/>
    </xf>
    <xf numFmtId="0" fontId="2" fillId="0" borderId="0" xfId="0" applyFont="1" applyFill="1" applyProtection="1"/>
    <xf numFmtId="49" fontId="5" fillId="0" borderId="29" xfId="0" applyNumberFormat="1" applyFont="1" applyFill="1" applyBorder="1" applyAlignment="1" applyProtection="1">
      <alignment horizontal="left" wrapText="1"/>
    </xf>
    <xf numFmtId="164" fontId="2" fillId="0" borderId="19" xfId="0" applyNumberFormat="1" applyFont="1" applyFill="1" applyBorder="1" applyAlignment="1" applyProtection="1">
      <alignment horizontal="right"/>
    </xf>
    <xf numFmtId="164" fontId="2" fillId="0" borderId="31" xfId="0" applyNumberFormat="1" applyFont="1" applyFill="1" applyBorder="1" applyAlignment="1" applyProtection="1">
      <alignment horizontal="right"/>
    </xf>
    <xf numFmtId="164" fontId="2" fillId="0" borderId="34" xfId="0" applyNumberFormat="1" applyFont="1" applyFill="1" applyBorder="1" applyAlignment="1" applyProtection="1">
      <alignment horizontal="right"/>
    </xf>
    <xf numFmtId="49" fontId="27" fillId="0" borderId="32" xfId="0" applyNumberFormat="1" applyFont="1" applyFill="1" applyBorder="1" applyAlignment="1" applyProtection="1">
      <alignment horizontal="center" wrapText="1"/>
    </xf>
    <xf numFmtId="164" fontId="2" fillId="0" borderId="15" xfId="0" applyNumberFormat="1" applyFont="1" applyFill="1" applyBorder="1" applyAlignment="1" applyProtection="1">
      <alignment horizontal="right"/>
    </xf>
    <xf numFmtId="164" fontId="2" fillId="0" borderId="36" xfId="0" applyNumberFormat="1" applyFont="1" applyFill="1" applyBorder="1" applyAlignment="1" applyProtection="1">
      <alignment horizontal="right"/>
    </xf>
    <xf numFmtId="0" fontId="2" fillId="0" borderId="21" xfId="0" applyFont="1" applyFill="1" applyBorder="1" applyAlignment="1" applyProtection="1">
      <alignment horizontal="left"/>
    </xf>
    <xf numFmtId="0" fontId="2" fillId="0" borderId="26" xfId="0" applyFont="1" applyFill="1" applyBorder="1" applyAlignment="1" applyProtection="1">
      <alignment horizontal="left"/>
    </xf>
    <xf numFmtId="0" fontId="2" fillId="0" borderId="26" xfId="0" applyFont="1" applyFill="1" applyBorder="1" applyAlignment="1" applyProtection="1">
      <alignment horizontal="center"/>
    </xf>
    <xf numFmtId="49" fontId="2" fillId="0" borderId="26" xfId="0" applyNumberFormat="1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0" fontId="2" fillId="0" borderId="37" xfId="0" applyFont="1" applyFill="1" applyBorder="1" applyAlignment="1" applyProtection="1">
      <alignment horizontal="center" vertical="center"/>
    </xf>
    <xf numFmtId="49" fontId="2" fillId="0" borderId="15" xfId="0" applyNumberFormat="1" applyFont="1" applyFill="1" applyBorder="1" applyAlignment="1" applyProtection="1">
      <alignment horizontal="center" vertical="center"/>
    </xf>
    <xf numFmtId="49" fontId="28" fillId="0" borderId="32" xfId="0" applyNumberFormat="1" applyFont="1" applyFill="1" applyBorder="1" applyAlignment="1" applyProtection="1">
      <alignment horizontal="center" wrapText="1"/>
    </xf>
    <xf numFmtId="49" fontId="25" fillId="0" borderId="32" xfId="0" applyNumberFormat="1" applyFont="1" applyFill="1" applyBorder="1" applyAlignment="1" applyProtection="1">
      <alignment horizontal="left" wrapText="1"/>
    </xf>
    <xf numFmtId="49" fontId="26" fillId="0" borderId="29" xfId="0" applyNumberFormat="1" applyFont="1" applyFill="1" applyBorder="1" applyAlignment="1" applyProtection="1">
      <alignment horizontal="left" wrapText="1" indent="4"/>
    </xf>
    <xf numFmtId="49" fontId="26" fillId="0" borderId="30" xfId="0" applyNumberFormat="1" applyFont="1" applyFill="1" applyBorder="1" applyAlignment="1" applyProtection="1">
      <alignment horizontal="center"/>
    </xf>
    <xf numFmtId="49" fontId="26" fillId="0" borderId="19" xfId="0" applyNumberFormat="1" applyFont="1" applyFill="1" applyBorder="1" applyAlignment="1" applyProtection="1">
      <alignment horizontal="center" wrapText="1"/>
    </xf>
    <xf numFmtId="164" fontId="26" fillId="0" borderId="19" xfId="0" applyNumberFormat="1" applyFont="1" applyFill="1" applyBorder="1" applyAlignment="1" applyProtection="1">
      <alignment horizontal="right"/>
      <protection locked="0"/>
    </xf>
    <xf numFmtId="49" fontId="27" fillId="0" borderId="32" xfId="0" applyNumberFormat="1" applyFont="1" applyFill="1" applyBorder="1" applyAlignment="1" applyProtection="1">
      <alignment horizontal="left" wrapText="1"/>
    </xf>
    <xf numFmtId="49" fontId="28" fillId="0" borderId="32" xfId="0" applyNumberFormat="1" applyFont="1" applyFill="1" applyBorder="1" applyAlignment="1" applyProtection="1">
      <alignment horizontal="left" wrapText="1"/>
    </xf>
    <xf numFmtId="164" fontId="26" fillId="0" borderId="15" xfId="0" applyNumberFormat="1" applyFont="1" applyFill="1" applyBorder="1" applyAlignment="1" applyProtection="1">
      <alignment horizontal="right"/>
      <protection locked="0"/>
    </xf>
    <xf numFmtId="49" fontId="28" fillId="0" borderId="29" xfId="0" applyNumberFormat="1" applyFont="1" applyFill="1" applyBorder="1" applyAlignment="1" applyProtection="1">
      <alignment horizontal="center" wrapText="1"/>
    </xf>
    <xf numFmtId="164" fontId="2" fillId="0" borderId="15" xfId="0" applyNumberFormat="1" applyFont="1" applyFill="1" applyBorder="1" applyAlignment="1" applyProtection="1">
      <alignment horizontal="right"/>
      <protection locked="0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 applyProtection="1">
      <alignment horizontal="center" wrapText="1"/>
      <protection locked="0"/>
    </xf>
    <xf numFmtId="49" fontId="2" fillId="0" borderId="0" xfId="0" applyNumberFormat="1" applyFont="1" applyFill="1" applyBorder="1" applyAlignment="1">
      <alignment horizontal="right" wrapText="1"/>
    </xf>
    <xf numFmtId="49" fontId="2" fillId="0" borderId="11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 applyProtection="1">
      <alignment horizontal="center" wrapText="1"/>
      <protection locked="0"/>
    </xf>
    <xf numFmtId="49" fontId="2" fillId="0" borderId="0" xfId="0" applyNumberFormat="1" applyFont="1" applyFill="1" applyAlignment="1">
      <alignment horizontal="center" wrapText="1"/>
    </xf>
    <xf numFmtId="49" fontId="2" fillId="0" borderId="13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Alignment="1">
      <alignment wrapText="1"/>
    </xf>
    <xf numFmtId="49" fontId="2" fillId="0" borderId="13" xfId="0" applyNumberFormat="1" applyFont="1" applyFill="1" applyBorder="1" applyAlignment="1"/>
    <xf numFmtId="49" fontId="2" fillId="0" borderId="0" xfId="0" applyNumberFormat="1" applyFont="1" applyFill="1" applyAlignment="1">
      <alignment horizontal="left" wrapText="1"/>
    </xf>
    <xf numFmtId="49" fontId="6" fillId="0" borderId="0" xfId="0" applyNumberFormat="1" applyFont="1" applyFill="1" applyAlignment="1">
      <alignment horizontal="right" wrapText="1"/>
    </xf>
    <xf numFmtId="0" fontId="2" fillId="0" borderId="11" xfId="0" applyNumberFormat="1" applyFont="1" applyFill="1" applyBorder="1" applyAlignment="1" applyProtection="1">
      <alignment horizontal="left" wrapText="1"/>
      <protection locked="0"/>
    </xf>
    <xf numFmtId="4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Alignment="1">
      <alignment horizontal="right" wrapText="1"/>
    </xf>
    <xf numFmtId="49" fontId="2" fillId="0" borderId="11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Alignment="1" applyProtection="1">
      <alignment horizontal="left" wrapText="1"/>
      <protection locked="0"/>
    </xf>
    <xf numFmtId="49" fontId="2" fillId="0" borderId="0" xfId="0" applyNumberFormat="1" applyFont="1" applyFill="1" applyBorder="1" applyAlignment="1">
      <alignment horizontal="center" vertical="center" wrapText="1"/>
    </xf>
  </cellXfs>
  <cellStyles count="68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3" xfId="54"/>
    <cellStyle name="Обычный 4" xfId="55"/>
    <cellStyle name="Плохой" xfId="56" builtinId="27" customBuiltin="1"/>
    <cellStyle name="Плохой 2" xfId="57"/>
    <cellStyle name="Пояснение" xfId="58" builtinId="53" customBuiltin="1"/>
    <cellStyle name="Пояснение 2" xfId="59"/>
    <cellStyle name="Примечание" xfId="60" builtinId="10" customBuiltin="1"/>
    <cellStyle name="Примечание 2" xfId="61"/>
    <cellStyle name="Связанная ячейка" xfId="62" builtinId="24" customBuiltin="1"/>
    <cellStyle name="Связанная ячейка 2" xfId="63"/>
    <cellStyle name="Текст предупреждения" xfId="64" builtinId="11" customBuiltin="1"/>
    <cellStyle name="Текст предупреждения 2" xfId="65"/>
    <cellStyle name="Хороший" xfId="66" builtinId="26" customBuiltin="1"/>
    <cellStyle name="Хороший 2" xfId="6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176</xdr:row>
      <xdr:rowOff>57150</xdr:rowOff>
    </xdr:from>
    <xdr:to>
      <xdr:col>4</xdr:col>
      <xdr:colOff>1038225</xdr:colOff>
      <xdr:row>176</xdr:row>
      <xdr:rowOff>581025</xdr:rowOff>
    </xdr:to>
    <xdr:pic>
      <xdr:nvPicPr>
        <xdr:cNvPr id="11363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81625" y="30041850"/>
          <a:ext cx="552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K189"/>
  <sheetViews>
    <sheetView tabSelected="1" topLeftCell="A130" workbookViewId="0">
      <selection activeCell="B143" sqref="B143"/>
    </sheetView>
  </sheetViews>
  <sheetFormatPr defaultColWidth="9.1796875" defaultRowHeight="15.5"/>
  <cols>
    <col min="1" max="1" width="0.81640625" style="1" customWidth="1"/>
    <col min="2" max="2" width="62.26953125" style="8" customWidth="1"/>
    <col min="3" max="3" width="4.7265625" style="8" customWidth="1"/>
    <col min="4" max="4" width="5.54296875" style="8" customWidth="1"/>
    <col min="5" max="6" width="17.7265625" style="8" customWidth="1"/>
    <col min="7" max="8" width="17.7265625" style="7" customWidth="1"/>
    <col min="9" max="9" width="9.1796875" style="1" hidden="1" customWidth="1"/>
    <col min="10" max="10" width="10.26953125" style="1" hidden="1" customWidth="1"/>
    <col min="11" max="11" width="0.81640625" style="1" customWidth="1"/>
    <col min="12" max="16384" width="9.1796875" style="1"/>
  </cols>
  <sheetData>
    <row r="1" spans="2:10" ht="5.15" customHeight="1" thickBot="1"/>
    <row r="2" spans="2:10">
      <c r="B2" s="73" t="s">
        <v>0</v>
      </c>
      <c r="C2" s="74"/>
      <c r="D2" s="74"/>
      <c r="E2" s="74"/>
      <c r="F2" s="74"/>
      <c r="G2" s="75"/>
      <c r="H2" s="76" t="s">
        <v>1</v>
      </c>
      <c r="I2" s="4"/>
      <c r="J2" s="2" t="s">
        <v>133</v>
      </c>
    </row>
    <row r="3" spans="2:10">
      <c r="B3" s="77"/>
      <c r="C3" s="77"/>
      <c r="D3" s="77"/>
      <c r="E3" s="77"/>
      <c r="F3" s="77"/>
      <c r="G3" s="78" t="s">
        <v>104</v>
      </c>
      <c r="H3" s="79" t="s">
        <v>2</v>
      </c>
      <c r="I3" s="4" t="s">
        <v>214</v>
      </c>
      <c r="J3" s="2" t="s">
        <v>132</v>
      </c>
    </row>
    <row r="4" spans="2:10">
      <c r="B4" s="3"/>
      <c r="C4" s="80" t="s">
        <v>109</v>
      </c>
      <c r="D4" s="81" t="s">
        <v>212</v>
      </c>
      <c r="E4" s="81"/>
      <c r="F4" s="80"/>
      <c r="G4" s="78" t="s">
        <v>105</v>
      </c>
      <c r="H4" s="82">
        <v>44197</v>
      </c>
      <c r="I4" s="4" t="s">
        <v>217</v>
      </c>
      <c r="J4" s="2" t="s">
        <v>134</v>
      </c>
    </row>
    <row r="5" spans="2:10">
      <c r="B5" s="3" t="s">
        <v>110</v>
      </c>
      <c r="C5" s="83" t="s">
        <v>209</v>
      </c>
      <c r="D5" s="83"/>
      <c r="E5" s="83"/>
      <c r="F5" s="83"/>
      <c r="G5" s="78" t="s">
        <v>106</v>
      </c>
      <c r="H5" s="84" t="s">
        <v>208</v>
      </c>
      <c r="I5" s="4" t="s">
        <v>213</v>
      </c>
      <c r="J5" s="2" t="s">
        <v>135</v>
      </c>
    </row>
    <row r="6" spans="2:10" ht="29.25" customHeight="1">
      <c r="B6" s="3" t="s">
        <v>111</v>
      </c>
      <c r="C6" s="85"/>
      <c r="D6" s="85"/>
      <c r="E6" s="85"/>
      <c r="F6" s="85"/>
      <c r="G6" s="78" t="s">
        <v>124</v>
      </c>
      <c r="H6" s="86">
        <v>6155025231</v>
      </c>
      <c r="I6" s="4"/>
      <c r="J6" s="2" t="s">
        <v>136</v>
      </c>
    </row>
    <row r="7" spans="2:10" ht="45" customHeight="1">
      <c r="B7" s="3" t="s">
        <v>112</v>
      </c>
      <c r="C7" s="85" t="s">
        <v>315</v>
      </c>
      <c r="D7" s="85"/>
      <c r="E7" s="85"/>
      <c r="F7" s="85"/>
      <c r="G7" s="78" t="s">
        <v>125</v>
      </c>
      <c r="H7" s="87" t="s">
        <v>317</v>
      </c>
      <c r="I7" s="4" t="s">
        <v>215</v>
      </c>
      <c r="J7" s="2" t="s">
        <v>137</v>
      </c>
    </row>
    <row r="8" spans="2:10">
      <c r="B8" s="88"/>
      <c r="C8" s="89" t="s">
        <v>316</v>
      </c>
      <c r="D8" s="89"/>
      <c r="E8" s="89"/>
      <c r="F8" s="89"/>
      <c r="G8" s="78" t="s">
        <v>106</v>
      </c>
      <c r="H8" s="84" t="s">
        <v>318</v>
      </c>
      <c r="I8" s="4"/>
      <c r="J8" s="2" t="s">
        <v>138</v>
      </c>
    </row>
    <row r="9" spans="2:10" ht="28.5" customHeight="1">
      <c r="B9" s="3" t="s">
        <v>113</v>
      </c>
      <c r="C9" s="83"/>
      <c r="D9" s="83"/>
      <c r="E9" s="83"/>
      <c r="F9" s="83"/>
      <c r="G9" s="78" t="s">
        <v>124</v>
      </c>
      <c r="H9" s="84" t="s">
        <v>319</v>
      </c>
      <c r="I9" s="4"/>
      <c r="J9" s="2" t="s">
        <v>139</v>
      </c>
    </row>
    <row r="10" spans="2:10">
      <c r="B10" s="5" t="s">
        <v>3</v>
      </c>
      <c r="C10" s="90"/>
      <c r="D10" s="91"/>
      <c r="E10" s="92"/>
      <c r="F10" s="92"/>
      <c r="G10" s="78" t="s">
        <v>107</v>
      </c>
      <c r="H10" s="93"/>
      <c r="I10" s="4" t="s">
        <v>216</v>
      </c>
      <c r="J10" s="2" t="s">
        <v>140</v>
      </c>
    </row>
    <row r="11" spans="2:10" ht="16" thickBot="1">
      <c r="B11" s="3" t="s">
        <v>202</v>
      </c>
      <c r="C11" s="90"/>
      <c r="D11" s="91"/>
      <c r="E11" s="92"/>
      <c r="F11" s="92"/>
      <c r="G11" s="78" t="s">
        <v>108</v>
      </c>
      <c r="H11" s="94">
        <v>383</v>
      </c>
      <c r="I11" s="4"/>
      <c r="J11" s="2" t="s">
        <v>141</v>
      </c>
    </row>
    <row r="12" spans="2:10">
      <c r="B12" s="92"/>
      <c r="C12" s="92"/>
      <c r="D12" s="92"/>
      <c r="E12" s="92"/>
      <c r="F12" s="92"/>
      <c r="G12" s="92"/>
      <c r="H12" s="92"/>
      <c r="I12" s="4"/>
      <c r="J12" s="2" t="s">
        <v>142</v>
      </c>
    </row>
    <row r="13" spans="2:10" s="2" customFormat="1" ht="12" customHeight="1">
      <c r="B13" s="95"/>
      <c r="C13" s="96" t="s">
        <v>4</v>
      </c>
      <c r="D13" s="70" t="s">
        <v>5</v>
      </c>
      <c r="E13" s="46" t="s">
        <v>6</v>
      </c>
      <c r="F13" s="46" t="s">
        <v>126</v>
      </c>
      <c r="G13" s="97" t="s">
        <v>129</v>
      </c>
      <c r="H13" s="32"/>
      <c r="I13" s="4"/>
      <c r="J13" s="2" t="s">
        <v>143</v>
      </c>
    </row>
    <row r="14" spans="2:10" s="2" customFormat="1" ht="12" customHeight="1">
      <c r="B14" s="98" t="s">
        <v>7</v>
      </c>
      <c r="C14" s="99" t="s">
        <v>8</v>
      </c>
      <c r="D14" s="71"/>
      <c r="E14" s="47" t="s">
        <v>9</v>
      </c>
      <c r="F14" s="47" t="s">
        <v>127</v>
      </c>
      <c r="G14" s="100" t="s">
        <v>130</v>
      </c>
      <c r="H14" s="33" t="s">
        <v>10</v>
      </c>
      <c r="I14" s="4" t="s">
        <v>210</v>
      </c>
      <c r="J14" s="2" t="s">
        <v>144</v>
      </c>
    </row>
    <row r="15" spans="2:10" s="2" customFormat="1" ht="12" customHeight="1">
      <c r="B15" s="101"/>
      <c r="C15" s="99" t="s">
        <v>11</v>
      </c>
      <c r="D15" s="72"/>
      <c r="E15" s="48" t="s">
        <v>12</v>
      </c>
      <c r="F15" s="47" t="s">
        <v>128</v>
      </c>
      <c r="G15" s="100" t="s">
        <v>131</v>
      </c>
      <c r="H15" s="33"/>
      <c r="I15" s="4"/>
      <c r="J15" s="2" t="s">
        <v>145</v>
      </c>
    </row>
    <row r="16" spans="2:10" s="2" customFormat="1" ht="12" customHeight="1" thickBot="1">
      <c r="B16" s="102">
        <v>1</v>
      </c>
      <c r="C16" s="103">
        <v>2</v>
      </c>
      <c r="D16" s="103">
        <v>3</v>
      </c>
      <c r="E16" s="104">
        <v>4</v>
      </c>
      <c r="F16" s="104">
        <v>5</v>
      </c>
      <c r="G16" s="97" t="s">
        <v>13</v>
      </c>
      <c r="H16" s="41" t="s">
        <v>14</v>
      </c>
      <c r="I16" s="4"/>
      <c r="J16" s="2" t="s">
        <v>146</v>
      </c>
    </row>
    <row r="17" spans="2:8" s="2" customFormat="1" ht="23">
      <c r="B17" s="105" t="s">
        <v>234</v>
      </c>
      <c r="C17" s="106" t="s">
        <v>15</v>
      </c>
      <c r="D17" s="107" t="s">
        <v>16</v>
      </c>
      <c r="E17" s="108">
        <f>E18+E21+E25+E28+E31+E34+E43+E46</f>
        <v>14534564.25</v>
      </c>
      <c r="F17" s="108">
        <f>F18+F21+F25+F28+F31+F34+F43+F46</f>
        <v>46699759.920000002</v>
      </c>
      <c r="G17" s="108">
        <f>G18+G21+G25+G28+G31+G34+G43+G46</f>
        <v>1025647.91</v>
      </c>
      <c r="H17" s="109">
        <f>H18+H21+H25+H28+H31+H34+H43+H46</f>
        <v>62259972.079999998</v>
      </c>
    </row>
    <row r="18" spans="2:8" s="2" customFormat="1" ht="24">
      <c r="B18" s="110" t="s">
        <v>233</v>
      </c>
      <c r="C18" s="35" t="s">
        <v>17</v>
      </c>
      <c r="D18" s="36" t="s">
        <v>18</v>
      </c>
      <c r="E18" s="27">
        <f>SUM(E19:E20)</f>
        <v>0</v>
      </c>
      <c r="F18" s="27">
        <f>SUM(F19:F20)</f>
        <v>0</v>
      </c>
      <c r="G18" s="27">
        <f>SUM(G19:G20)</f>
        <v>17508.22</v>
      </c>
      <c r="H18" s="111">
        <f>SUM(H19:H20)</f>
        <v>17508.22</v>
      </c>
    </row>
    <row r="19" spans="2:8" s="2" customFormat="1" ht="10">
      <c r="B19" s="45" t="s">
        <v>314</v>
      </c>
      <c r="C19" s="24" t="s">
        <v>17</v>
      </c>
      <c r="D19" s="43" t="s">
        <v>313</v>
      </c>
      <c r="E19" s="27"/>
      <c r="F19" s="27"/>
      <c r="G19" s="23">
        <v>17508.22</v>
      </c>
      <c r="H19" s="111">
        <f>SUM(E19:G19)</f>
        <v>17508.22</v>
      </c>
    </row>
    <row r="20" spans="2:8" s="2" customFormat="1" ht="10" hidden="1">
      <c r="B20" s="26"/>
      <c r="C20" s="24"/>
      <c r="D20" s="25"/>
      <c r="E20" s="27"/>
      <c r="F20" s="27"/>
      <c r="G20" s="27"/>
      <c r="H20" s="111"/>
    </row>
    <row r="21" spans="2:8" s="2" customFormat="1" ht="24">
      <c r="B21" s="110" t="s">
        <v>235</v>
      </c>
      <c r="C21" s="35" t="s">
        <v>19</v>
      </c>
      <c r="D21" s="36" t="s">
        <v>20</v>
      </c>
      <c r="E21" s="27">
        <f>SUM(E22:E24)</f>
        <v>0</v>
      </c>
      <c r="F21" s="27">
        <f>SUM(F22:F24)</f>
        <v>55713700</v>
      </c>
      <c r="G21" s="27">
        <f>SUM(G22:G24)</f>
        <v>1000397.55</v>
      </c>
      <c r="H21" s="111">
        <f>SUM(H22:H24)</f>
        <v>56714097.549999997</v>
      </c>
    </row>
    <row r="22" spans="2:8" s="2" customFormat="1" ht="10">
      <c r="B22" s="45" t="s">
        <v>310</v>
      </c>
      <c r="C22" s="24" t="s">
        <v>19</v>
      </c>
      <c r="D22" s="43" t="s">
        <v>309</v>
      </c>
      <c r="E22" s="27"/>
      <c r="F22" s="23">
        <v>55713700</v>
      </c>
      <c r="G22" s="23">
        <v>907108.07</v>
      </c>
      <c r="H22" s="111">
        <f>SUM(E22:G22)</f>
        <v>56620808.07</v>
      </c>
    </row>
    <row r="23" spans="2:8" s="2" customFormat="1" ht="10">
      <c r="B23" s="45" t="s">
        <v>311</v>
      </c>
      <c r="C23" s="24" t="s">
        <v>19</v>
      </c>
      <c r="D23" s="43" t="s">
        <v>312</v>
      </c>
      <c r="E23" s="27"/>
      <c r="F23" s="23"/>
      <c r="G23" s="23">
        <v>93289.48</v>
      </c>
      <c r="H23" s="111">
        <f>SUM(E23:G23)</f>
        <v>93289.48</v>
      </c>
    </row>
    <row r="24" spans="2:8" s="2" customFormat="1" ht="10" hidden="1">
      <c r="B24" s="26"/>
      <c r="C24" s="24"/>
      <c r="D24" s="25"/>
      <c r="E24" s="27"/>
      <c r="F24" s="27"/>
      <c r="G24" s="27"/>
      <c r="H24" s="111"/>
    </row>
    <row r="25" spans="2:8" s="2" customFormat="1" ht="24">
      <c r="B25" s="110" t="s">
        <v>236</v>
      </c>
      <c r="C25" s="35" t="s">
        <v>21</v>
      </c>
      <c r="D25" s="36" t="s">
        <v>22</v>
      </c>
      <c r="E25" s="27">
        <f>SUM(E26:E27)</f>
        <v>0</v>
      </c>
      <c r="F25" s="27">
        <f>SUM(F26:F27)</f>
        <v>0</v>
      </c>
      <c r="G25" s="27">
        <f>SUM(G26:G27)</f>
        <v>739.94</v>
      </c>
      <c r="H25" s="111">
        <f>SUM(H26:H27)</f>
        <v>739.94</v>
      </c>
    </row>
    <row r="26" spans="2:8" s="2" customFormat="1" ht="20">
      <c r="B26" s="45" t="s">
        <v>307</v>
      </c>
      <c r="C26" s="24" t="s">
        <v>21</v>
      </c>
      <c r="D26" s="43" t="s">
        <v>308</v>
      </c>
      <c r="E26" s="27"/>
      <c r="F26" s="27"/>
      <c r="G26" s="23">
        <v>739.94</v>
      </c>
      <c r="H26" s="111">
        <f>SUM(E26:G26)</f>
        <v>739.94</v>
      </c>
    </row>
    <row r="27" spans="2:8" s="2" customFormat="1" ht="10" hidden="1">
      <c r="B27" s="26"/>
      <c r="C27" s="24"/>
      <c r="D27" s="25"/>
      <c r="E27" s="27"/>
      <c r="F27" s="27"/>
      <c r="G27" s="27"/>
      <c r="H27" s="111"/>
    </row>
    <row r="28" spans="2:8" s="2" customFormat="1" ht="24">
      <c r="B28" s="110" t="s">
        <v>237</v>
      </c>
      <c r="C28" s="35" t="s">
        <v>23</v>
      </c>
      <c r="D28" s="36" t="s">
        <v>24</v>
      </c>
      <c r="E28" s="27">
        <f>SUM(E29:E30)</f>
        <v>3040308</v>
      </c>
      <c r="F28" s="27">
        <f>SUM(F29:F30)</f>
        <v>0</v>
      </c>
      <c r="G28" s="27">
        <f>SUM(G29:G30)</f>
        <v>0</v>
      </c>
      <c r="H28" s="111">
        <f>SUM(H29:H30)</f>
        <v>3040308</v>
      </c>
    </row>
    <row r="29" spans="2:8" s="2" customFormat="1" ht="20">
      <c r="B29" s="45" t="s">
        <v>306</v>
      </c>
      <c r="C29" s="24" t="s">
        <v>23</v>
      </c>
      <c r="D29" s="43" t="s">
        <v>305</v>
      </c>
      <c r="E29" s="23">
        <v>3040308</v>
      </c>
      <c r="F29" s="27"/>
      <c r="G29" s="23"/>
      <c r="H29" s="111">
        <f>SUM(E29:G29)</f>
        <v>3040308</v>
      </c>
    </row>
    <row r="30" spans="2:8" s="2" customFormat="1" ht="10" hidden="1">
      <c r="B30" s="26"/>
      <c r="C30" s="24"/>
      <c r="D30" s="25"/>
      <c r="E30" s="27"/>
      <c r="F30" s="27"/>
      <c r="G30" s="27"/>
      <c r="H30" s="111"/>
    </row>
    <row r="31" spans="2:8" s="2" customFormat="1" ht="24">
      <c r="B31" s="110" t="s">
        <v>259</v>
      </c>
      <c r="C31" s="35" t="s">
        <v>171</v>
      </c>
      <c r="D31" s="36" t="s">
        <v>30</v>
      </c>
      <c r="E31" s="27">
        <f>SUM(E32:E33)</f>
        <v>11494256.25</v>
      </c>
      <c r="F31" s="27">
        <f>SUM(F32:F33)</f>
        <v>0</v>
      </c>
      <c r="G31" s="27">
        <f>SUM(G32:G33)</f>
        <v>0</v>
      </c>
      <c r="H31" s="111">
        <f>SUM(H32:H33)</f>
        <v>11494256.25</v>
      </c>
    </row>
    <row r="32" spans="2:8" s="2" customFormat="1" ht="20">
      <c r="B32" s="45" t="s">
        <v>304</v>
      </c>
      <c r="C32" s="24" t="s">
        <v>171</v>
      </c>
      <c r="D32" s="43" t="s">
        <v>303</v>
      </c>
      <c r="E32" s="23">
        <v>11494256.25</v>
      </c>
      <c r="F32" s="23"/>
      <c r="G32" s="23"/>
      <c r="H32" s="111">
        <f>SUM(E32:G32)</f>
        <v>11494256.25</v>
      </c>
    </row>
    <row r="33" spans="2:10" s="2" customFormat="1" ht="10" hidden="1">
      <c r="B33" s="26"/>
      <c r="C33" s="24"/>
      <c r="D33" s="25"/>
      <c r="E33" s="27"/>
      <c r="F33" s="27"/>
      <c r="G33" s="27"/>
      <c r="H33" s="111"/>
    </row>
    <row r="34" spans="2:10" s="2" customFormat="1" ht="24">
      <c r="B34" s="110" t="s">
        <v>238</v>
      </c>
      <c r="C34" s="35" t="s">
        <v>25</v>
      </c>
      <c r="D34" s="36" t="s">
        <v>26</v>
      </c>
      <c r="E34" s="27">
        <f>SUM(E35:E37)</f>
        <v>0</v>
      </c>
      <c r="F34" s="27">
        <f>SUM(F35:F37)</f>
        <v>-9193750</v>
      </c>
      <c r="G34" s="27">
        <f>SUM(G35:G37)</f>
        <v>319.2</v>
      </c>
      <c r="H34" s="111">
        <f>SUM(H35:H37)</f>
        <v>-9193430.8000000007</v>
      </c>
    </row>
    <row r="35" spans="2:10" s="2" customFormat="1" ht="10">
      <c r="B35" s="45" t="s">
        <v>300</v>
      </c>
      <c r="C35" s="24" t="s">
        <v>25</v>
      </c>
      <c r="D35" s="43" t="s">
        <v>299</v>
      </c>
      <c r="E35" s="23"/>
      <c r="F35" s="23">
        <v>-9193480</v>
      </c>
      <c r="G35" s="23">
        <v>319.2</v>
      </c>
      <c r="H35" s="111">
        <f>SUM(E35:G35)</f>
        <v>-9193160.8000000007</v>
      </c>
    </row>
    <row r="36" spans="2:10" s="2" customFormat="1" ht="10">
      <c r="B36" s="45" t="s">
        <v>301</v>
      </c>
      <c r="C36" s="24" t="s">
        <v>25</v>
      </c>
      <c r="D36" s="43" t="s">
        <v>302</v>
      </c>
      <c r="E36" s="23"/>
      <c r="F36" s="23">
        <v>-270</v>
      </c>
      <c r="G36" s="23"/>
      <c r="H36" s="111">
        <f>SUM(E36:G36)</f>
        <v>-270</v>
      </c>
    </row>
    <row r="37" spans="2:10" s="2" customFormat="1" ht="0.75" customHeight="1" thickBot="1">
      <c r="B37" s="28"/>
      <c r="C37" s="29"/>
      <c r="D37" s="30"/>
      <c r="E37" s="31"/>
      <c r="F37" s="31"/>
      <c r="G37" s="31"/>
      <c r="H37" s="112"/>
    </row>
    <row r="38" spans="2:10" s="2" customFormat="1" ht="12.25" customHeight="1">
      <c r="B38" s="113"/>
      <c r="C38" s="113"/>
      <c r="D38" s="113"/>
      <c r="E38" s="113"/>
      <c r="F38" s="113"/>
      <c r="G38" s="113"/>
      <c r="H38" s="113" t="s">
        <v>28</v>
      </c>
      <c r="J38" s="21" t="s">
        <v>167</v>
      </c>
    </row>
    <row r="39" spans="2:10" s="2" customFormat="1" ht="12.25" customHeight="1">
      <c r="B39" s="95"/>
      <c r="C39" s="96" t="s">
        <v>4</v>
      </c>
      <c r="D39" s="70" t="s">
        <v>5</v>
      </c>
      <c r="E39" s="46" t="s">
        <v>6</v>
      </c>
      <c r="F39" s="46" t="s">
        <v>126</v>
      </c>
      <c r="G39" s="97" t="s">
        <v>129</v>
      </c>
      <c r="H39" s="32"/>
      <c r="J39" s="21" t="s">
        <v>168</v>
      </c>
    </row>
    <row r="40" spans="2:10" s="2" customFormat="1" ht="12.25" customHeight="1">
      <c r="B40" s="98" t="s">
        <v>7</v>
      </c>
      <c r="C40" s="99" t="s">
        <v>8</v>
      </c>
      <c r="D40" s="71"/>
      <c r="E40" s="47" t="s">
        <v>9</v>
      </c>
      <c r="F40" s="47" t="s">
        <v>127</v>
      </c>
      <c r="G40" s="100" t="s">
        <v>130</v>
      </c>
      <c r="H40" s="33" t="s">
        <v>10</v>
      </c>
      <c r="J40" s="22" t="s">
        <v>169</v>
      </c>
    </row>
    <row r="41" spans="2:10" s="2" customFormat="1" ht="12.25" customHeight="1">
      <c r="B41" s="101"/>
      <c r="C41" s="99" t="s">
        <v>11</v>
      </c>
      <c r="D41" s="72"/>
      <c r="E41" s="48" t="s">
        <v>12</v>
      </c>
      <c r="F41" s="47" t="s">
        <v>128</v>
      </c>
      <c r="G41" s="100" t="s">
        <v>131</v>
      </c>
      <c r="H41" s="33"/>
      <c r="J41" s="22" t="s">
        <v>170</v>
      </c>
    </row>
    <row r="42" spans="2:10" s="2" customFormat="1" ht="12.25" customHeight="1" thickBot="1">
      <c r="B42" s="102">
        <v>1</v>
      </c>
      <c r="C42" s="103">
        <v>2</v>
      </c>
      <c r="D42" s="103">
        <v>3</v>
      </c>
      <c r="E42" s="104">
        <v>4</v>
      </c>
      <c r="F42" s="104">
        <v>5</v>
      </c>
      <c r="G42" s="97" t="s">
        <v>13</v>
      </c>
      <c r="H42" s="32" t="s">
        <v>14</v>
      </c>
    </row>
    <row r="43" spans="2:10" s="2" customFormat="1" ht="24">
      <c r="B43" s="114" t="s">
        <v>239</v>
      </c>
      <c r="C43" s="106" t="s">
        <v>16</v>
      </c>
      <c r="D43" s="107" t="s">
        <v>27</v>
      </c>
      <c r="E43" s="115">
        <f>SUM(E44:E45)</f>
        <v>0</v>
      </c>
      <c r="F43" s="115">
        <f>SUM(F44:F45)</f>
        <v>0</v>
      </c>
      <c r="G43" s="115">
        <f>SUM(G44:G45)</f>
        <v>0</v>
      </c>
      <c r="H43" s="116">
        <f>SUM(H44:H45)</f>
        <v>0</v>
      </c>
    </row>
    <row r="44" spans="2:10" s="2" customFormat="1" ht="10">
      <c r="B44" s="34"/>
      <c r="C44" s="35"/>
      <c r="D44" s="44"/>
      <c r="E44" s="16"/>
      <c r="F44" s="16"/>
      <c r="G44" s="16"/>
      <c r="H44" s="117">
        <f>SUM(E44:G44)</f>
        <v>0</v>
      </c>
      <c r="I44" s="49"/>
      <c r="J44" s="49"/>
    </row>
    <row r="45" spans="2:10" s="2" customFormat="1" ht="10" hidden="1">
      <c r="B45" s="38"/>
      <c r="C45" s="35"/>
      <c r="D45" s="36"/>
      <c r="E45" s="37"/>
      <c r="F45" s="37"/>
      <c r="G45" s="37"/>
      <c r="H45" s="117"/>
    </row>
    <row r="46" spans="2:10" s="2" customFormat="1" ht="36">
      <c r="B46" s="110" t="s">
        <v>240</v>
      </c>
      <c r="C46" s="35" t="s">
        <v>172</v>
      </c>
      <c r="D46" s="36" t="s">
        <v>33</v>
      </c>
      <c r="E46" s="37">
        <f>SUM(E47:E49)</f>
        <v>0</v>
      </c>
      <c r="F46" s="37">
        <f>SUM(F47:F49)</f>
        <v>179809.92000000001</v>
      </c>
      <c r="G46" s="37">
        <f>SUM(G47:G49)</f>
        <v>6683</v>
      </c>
      <c r="H46" s="117">
        <f>SUM(H47:H49)</f>
        <v>186492.92</v>
      </c>
    </row>
    <row r="47" spans="2:10" s="2" customFormat="1" ht="20">
      <c r="B47" s="34" t="s">
        <v>296</v>
      </c>
      <c r="C47" s="35" t="s">
        <v>172</v>
      </c>
      <c r="D47" s="44" t="s">
        <v>295</v>
      </c>
      <c r="E47" s="16"/>
      <c r="F47" s="16">
        <v>179809.92000000001</v>
      </c>
      <c r="G47" s="16"/>
      <c r="H47" s="117">
        <f>SUM(E47:G47)</f>
        <v>179809.92000000001</v>
      </c>
    </row>
    <row r="48" spans="2:10" s="2" customFormat="1" ht="20">
      <c r="B48" s="34" t="s">
        <v>297</v>
      </c>
      <c r="C48" s="35" t="s">
        <v>172</v>
      </c>
      <c r="D48" s="44" t="s">
        <v>298</v>
      </c>
      <c r="E48" s="16"/>
      <c r="F48" s="16"/>
      <c r="G48" s="16">
        <v>6683</v>
      </c>
      <c r="H48" s="117">
        <f>SUM(E48:G48)</f>
        <v>6683</v>
      </c>
    </row>
    <row r="49" spans="2:10" s="2" customFormat="1" ht="10" hidden="1">
      <c r="B49" s="38"/>
      <c r="C49" s="35"/>
      <c r="D49" s="36"/>
      <c r="E49" s="37"/>
      <c r="F49" s="37"/>
      <c r="G49" s="37"/>
      <c r="H49" s="117"/>
    </row>
    <row r="50" spans="2:10" s="2" customFormat="1" ht="23">
      <c r="B50" s="118" t="s">
        <v>241</v>
      </c>
      <c r="C50" s="35" t="s">
        <v>24</v>
      </c>
      <c r="D50" s="36" t="s">
        <v>29</v>
      </c>
      <c r="E50" s="37">
        <f>E51+E56+E63+E66+E69+E72+E77+E81+E89</f>
        <v>2874746.6</v>
      </c>
      <c r="F50" s="37">
        <f>F51+F56+F63+F66+F69+F72+F77+F81+F89</f>
        <v>51535497.039999999</v>
      </c>
      <c r="G50" s="37">
        <f>G51+G56+G63+G66+G69+G72+G77+G81+G89</f>
        <v>841910.81</v>
      </c>
      <c r="H50" s="117">
        <f>H51+H56+H63+H66+H69+H72+H77+H81+H89</f>
        <v>55252154.450000003</v>
      </c>
    </row>
    <row r="51" spans="2:10" s="2" customFormat="1" ht="24">
      <c r="B51" s="110" t="s">
        <v>231</v>
      </c>
      <c r="C51" s="35" t="s">
        <v>30</v>
      </c>
      <c r="D51" s="36" t="s">
        <v>31</v>
      </c>
      <c r="E51" s="37">
        <f>SUM(E52:E55)</f>
        <v>0</v>
      </c>
      <c r="F51" s="37">
        <f>SUM(F52:F55)</f>
        <v>43313418.549999997</v>
      </c>
      <c r="G51" s="37">
        <f>SUM(G52:G55)</f>
        <v>450290.38</v>
      </c>
      <c r="H51" s="117">
        <f>SUM(H52:H55)</f>
        <v>43763708.93</v>
      </c>
    </row>
    <row r="52" spans="2:10" s="2" customFormat="1" ht="10">
      <c r="B52" s="34" t="s">
        <v>289</v>
      </c>
      <c r="C52" s="35" t="s">
        <v>30</v>
      </c>
      <c r="D52" s="44" t="s">
        <v>290</v>
      </c>
      <c r="E52" s="16"/>
      <c r="F52" s="16">
        <v>33262914.210000001</v>
      </c>
      <c r="G52" s="16">
        <v>345003.98</v>
      </c>
      <c r="H52" s="117">
        <f>SUM(E52:G52)</f>
        <v>33607918.189999998</v>
      </c>
    </row>
    <row r="53" spans="2:10" s="2" customFormat="1" ht="10">
      <c r="B53" s="34" t="s">
        <v>291</v>
      </c>
      <c r="C53" s="35" t="s">
        <v>30</v>
      </c>
      <c r="D53" s="44" t="s">
        <v>292</v>
      </c>
      <c r="E53" s="16"/>
      <c r="F53" s="16"/>
      <c r="G53" s="16">
        <v>1100</v>
      </c>
      <c r="H53" s="117">
        <f>SUM(E53:G53)</f>
        <v>1100</v>
      </c>
    </row>
    <row r="54" spans="2:10" s="2" customFormat="1" ht="10">
      <c r="B54" s="34" t="s">
        <v>293</v>
      </c>
      <c r="C54" s="35" t="s">
        <v>30</v>
      </c>
      <c r="D54" s="44" t="s">
        <v>294</v>
      </c>
      <c r="E54" s="16"/>
      <c r="F54" s="16">
        <v>10050504.34</v>
      </c>
      <c r="G54" s="16">
        <v>104186.4</v>
      </c>
      <c r="H54" s="117">
        <f>SUM(E54:G54)</f>
        <v>10154690.74</v>
      </c>
    </row>
    <row r="55" spans="2:10" s="2" customFormat="1" ht="12.25" hidden="1" customHeight="1">
      <c r="B55" s="38"/>
      <c r="C55" s="35"/>
      <c r="D55" s="36"/>
      <c r="E55" s="37"/>
      <c r="F55" s="37"/>
      <c r="G55" s="37"/>
      <c r="H55" s="117"/>
    </row>
    <row r="56" spans="2:10" s="2" customFormat="1" ht="24">
      <c r="B56" s="110" t="s">
        <v>232</v>
      </c>
      <c r="C56" s="35" t="s">
        <v>26</v>
      </c>
      <c r="D56" s="36" t="s">
        <v>32</v>
      </c>
      <c r="E56" s="37">
        <f>SUM(E57:E62)</f>
        <v>0</v>
      </c>
      <c r="F56" s="37">
        <f>SUM(F57:F62)</f>
        <v>3139217.3</v>
      </c>
      <c r="G56" s="37">
        <f>SUM(G57:G62)</f>
        <v>188131.62</v>
      </c>
      <c r="H56" s="117">
        <f>SUM(H57:H62)</f>
        <v>3327348.92</v>
      </c>
    </row>
    <row r="57" spans="2:10" s="2" customFormat="1" ht="10">
      <c r="B57" s="34" t="s">
        <v>280</v>
      </c>
      <c r="C57" s="35" t="s">
        <v>26</v>
      </c>
      <c r="D57" s="44" t="s">
        <v>279</v>
      </c>
      <c r="E57" s="16"/>
      <c r="F57" s="16">
        <v>99137.41</v>
      </c>
      <c r="G57" s="16">
        <v>2500</v>
      </c>
      <c r="H57" s="117">
        <f>SUM(E57:G57)</f>
        <v>101637.41</v>
      </c>
    </row>
    <row r="58" spans="2:10" s="2" customFormat="1" ht="10">
      <c r="B58" s="34" t="s">
        <v>281</v>
      </c>
      <c r="C58" s="35" t="s">
        <v>26</v>
      </c>
      <c r="D58" s="44" t="s">
        <v>282</v>
      </c>
      <c r="E58" s="16"/>
      <c r="F58" s="16">
        <v>1807158.23</v>
      </c>
      <c r="G58" s="16">
        <v>43342.26</v>
      </c>
      <c r="H58" s="117">
        <f>SUM(E58:G58)</f>
        <v>1850500.49</v>
      </c>
    </row>
    <row r="59" spans="2:10" s="2" customFormat="1" ht="10">
      <c r="B59" s="34" t="s">
        <v>284</v>
      </c>
      <c r="C59" s="35" t="s">
        <v>26</v>
      </c>
      <c r="D59" s="44" t="s">
        <v>283</v>
      </c>
      <c r="E59" s="16"/>
      <c r="F59" s="16">
        <v>498200</v>
      </c>
      <c r="G59" s="16"/>
      <c r="H59" s="117">
        <f>SUM(E59:G59)</f>
        <v>498200</v>
      </c>
    </row>
    <row r="60" spans="2:10" s="2" customFormat="1" ht="10">
      <c r="B60" s="34" t="s">
        <v>285</v>
      </c>
      <c r="C60" s="35" t="s">
        <v>26</v>
      </c>
      <c r="D60" s="44" t="s">
        <v>286</v>
      </c>
      <c r="E60" s="16"/>
      <c r="F60" s="16">
        <v>728094.66</v>
      </c>
      <c r="G60" s="16">
        <v>142289.35999999999</v>
      </c>
      <c r="H60" s="117">
        <f>SUM(E60:G60)</f>
        <v>870384.02</v>
      </c>
    </row>
    <row r="61" spans="2:10" s="2" customFormat="1" ht="10">
      <c r="B61" s="34" t="s">
        <v>287</v>
      </c>
      <c r="C61" s="35" t="s">
        <v>26</v>
      </c>
      <c r="D61" s="44" t="s">
        <v>288</v>
      </c>
      <c r="E61" s="16"/>
      <c r="F61" s="16">
        <v>6627</v>
      </c>
      <c r="G61" s="16"/>
      <c r="H61" s="117">
        <f>SUM(E61:G61)</f>
        <v>6627</v>
      </c>
    </row>
    <row r="62" spans="2:10" s="2" customFormat="1" ht="12.25" hidden="1" customHeight="1">
      <c r="B62" s="38"/>
      <c r="C62" s="35"/>
      <c r="D62" s="36"/>
      <c r="E62" s="37"/>
      <c r="F62" s="37"/>
      <c r="G62" s="37"/>
      <c r="H62" s="117"/>
    </row>
    <row r="63" spans="2:10" s="2" customFormat="1" ht="24">
      <c r="B63" s="110" t="s">
        <v>242</v>
      </c>
      <c r="C63" s="35" t="s">
        <v>33</v>
      </c>
      <c r="D63" s="36" t="s">
        <v>34</v>
      </c>
      <c r="E63" s="37">
        <f>SUM(E64:E65)</f>
        <v>0</v>
      </c>
      <c r="F63" s="37">
        <f>SUM(F64:F65)</f>
        <v>0</v>
      </c>
      <c r="G63" s="37">
        <f>SUM(G64:G65)</f>
        <v>0</v>
      </c>
      <c r="H63" s="117">
        <f>SUM(H64:H65)</f>
        <v>0</v>
      </c>
    </row>
    <row r="64" spans="2:10" s="2" customFormat="1" ht="10">
      <c r="B64" s="34"/>
      <c r="C64" s="35"/>
      <c r="D64" s="44"/>
      <c r="E64" s="23"/>
      <c r="F64" s="16"/>
      <c r="G64" s="16"/>
      <c r="H64" s="117">
        <f>SUM(E64:G64)</f>
        <v>0</v>
      </c>
      <c r="I64" s="49"/>
      <c r="J64" s="49"/>
    </row>
    <row r="65" spans="2:10" s="2" customFormat="1" ht="10" hidden="1">
      <c r="B65" s="38"/>
      <c r="C65" s="35"/>
      <c r="D65" s="36"/>
      <c r="E65" s="37"/>
      <c r="F65" s="37"/>
      <c r="G65" s="37"/>
      <c r="H65" s="117"/>
    </row>
    <row r="66" spans="2:10" s="2" customFormat="1" ht="24">
      <c r="B66" s="110" t="s">
        <v>243</v>
      </c>
      <c r="C66" s="35" t="s">
        <v>31</v>
      </c>
      <c r="D66" s="36" t="s">
        <v>35</v>
      </c>
      <c r="E66" s="37">
        <f>SUM(E67:E68)</f>
        <v>0</v>
      </c>
      <c r="F66" s="37">
        <f>SUM(F67:F68)</f>
        <v>0</v>
      </c>
      <c r="G66" s="37">
        <f>SUM(G67:G68)</f>
        <v>0</v>
      </c>
      <c r="H66" s="117">
        <f>SUM(H67:H68)</f>
        <v>0</v>
      </c>
    </row>
    <row r="67" spans="2:10" s="2" customFormat="1" ht="10">
      <c r="B67" s="34"/>
      <c r="C67" s="35"/>
      <c r="D67" s="44"/>
      <c r="E67" s="16"/>
      <c r="F67" s="16"/>
      <c r="G67" s="16"/>
      <c r="H67" s="117">
        <f>SUM(E67:G67)</f>
        <v>0</v>
      </c>
      <c r="I67" s="49"/>
      <c r="J67" s="49"/>
    </row>
    <row r="68" spans="2:10" s="2" customFormat="1" ht="10" hidden="1">
      <c r="B68" s="38"/>
      <c r="C68" s="35"/>
      <c r="D68" s="36"/>
      <c r="E68" s="37"/>
      <c r="F68" s="37"/>
      <c r="G68" s="37"/>
      <c r="H68" s="117"/>
    </row>
    <row r="69" spans="2:10" s="2" customFormat="1" ht="24">
      <c r="B69" s="110" t="s">
        <v>244</v>
      </c>
      <c r="C69" s="35" t="s">
        <v>34</v>
      </c>
      <c r="D69" s="36" t="s">
        <v>36</v>
      </c>
      <c r="E69" s="37">
        <f>SUM(E70:E71)</f>
        <v>0</v>
      </c>
      <c r="F69" s="37">
        <f>SUM(F70:F71)</f>
        <v>0</v>
      </c>
      <c r="G69" s="37">
        <f>SUM(G70:G71)</f>
        <v>0</v>
      </c>
      <c r="H69" s="117">
        <f>SUM(H70:H71)</f>
        <v>0</v>
      </c>
    </row>
    <row r="70" spans="2:10" s="2" customFormat="1" ht="10">
      <c r="B70" s="34"/>
      <c r="C70" s="35"/>
      <c r="D70" s="44"/>
      <c r="E70" s="16"/>
      <c r="F70" s="16"/>
      <c r="G70" s="16"/>
      <c r="H70" s="117">
        <f>SUM(E70:G70)</f>
        <v>0</v>
      </c>
      <c r="I70" s="49"/>
      <c r="J70" s="49"/>
    </row>
    <row r="71" spans="2:10" s="2" customFormat="1" ht="10" hidden="1">
      <c r="B71" s="38"/>
      <c r="C71" s="35"/>
      <c r="D71" s="36"/>
      <c r="E71" s="37"/>
      <c r="F71" s="37"/>
      <c r="G71" s="37"/>
      <c r="H71" s="117"/>
    </row>
    <row r="72" spans="2:10" s="2" customFormat="1" ht="24">
      <c r="B72" s="110" t="s">
        <v>245</v>
      </c>
      <c r="C72" s="35" t="s">
        <v>35</v>
      </c>
      <c r="D72" s="36" t="s">
        <v>37</v>
      </c>
      <c r="E72" s="37">
        <f>SUM(E73:E76)</f>
        <v>1274731</v>
      </c>
      <c r="F72" s="37">
        <f>SUM(F73:F76)</f>
        <v>59709.1</v>
      </c>
      <c r="G72" s="37">
        <f>SUM(G73:G76)</f>
        <v>600</v>
      </c>
      <c r="H72" s="37">
        <f>SUM(H73:H76)</f>
        <v>1335040.1000000001</v>
      </c>
    </row>
    <row r="73" spans="2:10" s="2" customFormat="1" ht="10">
      <c r="B73" s="34" t="s">
        <v>274</v>
      </c>
      <c r="C73" s="35" t="s">
        <v>35</v>
      </c>
      <c r="D73" s="44" t="s">
        <v>273</v>
      </c>
      <c r="E73" s="16">
        <v>30497</v>
      </c>
      <c r="F73" s="16"/>
      <c r="G73" s="16"/>
      <c r="H73" s="117">
        <f>SUM(E73:G73)</f>
        <v>30497</v>
      </c>
    </row>
    <row r="74" spans="2:10" s="2" customFormat="1" ht="10">
      <c r="B74" s="34" t="s">
        <v>275</v>
      </c>
      <c r="C74" s="35" t="s">
        <v>35</v>
      </c>
      <c r="D74" s="44" t="s">
        <v>276</v>
      </c>
      <c r="E74" s="16">
        <v>1244234</v>
      </c>
      <c r="F74" s="16"/>
      <c r="G74" s="16"/>
      <c r="H74" s="117">
        <f>SUM(E74:G74)</f>
        <v>1244234</v>
      </c>
    </row>
    <row r="75" spans="2:10" s="2" customFormat="1" ht="10">
      <c r="B75" s="34" t="s">
        <v>278</v>
      </c>
      <c r="C75" s="35" t="s">
        <v>35</v>
      </c>
      <c r="D75" s="44" t="s">
        <v>277</v>
      </c>
      <c r="E75" s="16"/>
      <c r="F75" s="16">
        <v>59709.1</v>
      </c>
      <c r="G75" s="16">
        <v>600</v>
      </c>
      <c r="H75" s="117">
        <f>SUM(E75:G75)</f>
        <v>60309.1</v>
      </c>
    </row>
    <row r="76" spans="2:10" s="2" customFormat="1" ht="10" hidden="1">
      <c r="B76" s="38"/>
      <c r="C76" s="35"/>
      <c r="D76" s="36"/>
      <c r="E76" s="37"/>
      <c r="F76" s="37"/>
      <c r="G76" s="37"/>
      <c r="H76" s="117"/>
    </row>
    <row r="77" spans="2:10" s="2" customFormat="1" ht="24">
      <c r="B77" s="110" t="s">
        <v>246</v>
      </c>
      <c r="C77" s="35" t="s">
        <v>36</v>
      </c>
      <c r="D77" s="36" t="s">
        <v>40</v>
      </c>
      <c r="E77" s="37">
        <f>SUM(E78:E80)</f>
        <v>129457.60000000001</v>
      </c>
      <c r="F77" s="37">
        <f>SUM(F78:F80)</f>
        <v>3402446.7</v>
      </c>
      <c r="G77" s="37">
        <f>SUM(G78:G80)</f>
        <v>168067.20000000001</v>
      </c>
      <c r="H77" s="117">
        <f>SUM(H78:H80)</f>
        <v>3699971.5</v>
      </c>
    </row>
    <row r="78" spans="2:10" s="2" customFormat="1" ht="10">
      <c r="B78" s="34" t="s">
        <v>269</v>
      </c>
      <c r="C78" s="35" t="s">
        <v>36</v>
      </c>
      <c r="D78" s="44" t="s">
        <v>270</v>
      </c>
      <c r="E78" s="16"/>
      <c r="F78" s="16">
        <v>2986694.51</v>
      </c>
      <c r="G78" s="16">
        <v>98691</v>
      </c>
      <c r="H78" s="117">
        <f>SUM(E78:G78)</f>
        <v>3085385.51</v>
      </c>
    </row>
    <row r="79" spans="2:10" s="2" customFormat="1" ht="10">
      <c r="B79" s="34" t="s">
        <v>271</v>
      </c>
      <c r="C79" s="35" t="s">
        <v>36</v>
      </c>
      <c r="D79" s="44" t="s">
        <v>272</v>
      </c>
      <c r="E79" s="16">
        <v>129457.60000000001</v>
      </c>
      <c r="F79" s="16">
        <v>415752.19</v>
      </c>
      <c r="G79" s="16">
        <v>69376.2</v>
      </c>
      <c r="H79" s="117">
        <f>SUM(E79:G79)</f>
        <v>614585.99</v>
      </c>
    </row>
    <row r="80" spans="2:10" s="2" customFormat="1" ht="12.25" hidden="1" customHeight="1">
      <c r="B80" s="38"/>
      <c r="C80" s="35"/>
      <c r="D80" s="36"/>
      <c r="E80" s="37"/>
      <c r="F80" s="37"/>
      <c r="G80" s="37"/>
      <c r="H80" s="117"/>
    </row>
    <row r="81" spans="2:10" s="2" customFormat="1" ht="24">
      <c r="B81" s="110" t="s">
        <v>247</v>
      </c>
      <c r="C81" s="35" t="s">
        <v>37</v>
      </c>
      <c r="D81" s="36" t="s">
        <v>173</v>
      </c>
      <c r="E81" s="37">
        <f>SUM(E82:E83)</f>
        <v>0</v>
      </c>
      <c r="F81" s="37">
        <f>SUM(F82:F83)</f>
        <v>0</v>
      </c>
      <c r="G81" s="37">
        <f>SUM(G82:G83)</f>
        <v>0</v>
      </c>
      <c r="H81" s="117">
        <f>SUM(H82:H83)</f>
        <v>0</v>
      </c>
    </row>
    <row r="82" spans="2:10" s="2" customFormat="1" ht="10">
      <c r="B82" s="34"/>
      <c r="C82" s="35"/>
      <c r="D82" s="44"/>
      <c r="E82" s="16"/>
      <c r="F82" s="16"/>
      <c r="G82" s="16"/>
      <c r="H82" s="117">
        <f>SUM(E82:G82)</f>
        <v>0</v>
      </c>
      <c r="I82" s="49"/>
      <c r="J82" s="49"/>
    </row>
    <row r="83" spans="2:10" s="2" customFormat="1" ht="0.75" customHeight="1" thickBot="1">
      <c r="B83" s="38"/>
      <c r="C83" s="39"/>
      <c r="D83" s="40"/>
      <c r="E83" s="119"/>
      <c r="F83" s="119"/>
      <c r="G83" s="119"/>
      <c r="H83" s="120"/>
    </row>
    <row r="84" spans="2:10" s="2" customFormat="1" ht="12.25" customHeight="1">
      <c r="B84" s="113"/>
      <c r="C84" s="113"/>
      <c r="D84" s="113"/>
      <c r="E84" s="113"/>
      <c r="F84" s="113"/>
      <c r="G84" s="113"/>
      <c r="H84" s="113" t="s">
        <v>39</v>
      </c>
    </row>
    <row r="85" spans="2:10" s="2" customFormat="1" ht="12.25" customHeight="1">
      <c r="B85" s="121"/>
      <c r="C85" s="96" t="s">
        <v>4</v>
      </c>
      <c r="D85" s="70" t="s">
        <v>5</v>
      </c>
      <c r="E85" s="46" t="s">
        <v>6</v>
      </c>
      <c r="F85" s="46" t="s">
        <v>126</v>
      </c>
      <c r="G85" s="97" t="s">
        <v>129</v>
      </c>
      <c r="H85" s="32"/>
    </row>
    <row r="86" spans="2:10" s="2" customFormat="1" ht="12.25" customHeight="1">
      <c r="B86" s="99" t="s">
        <v>7</v>
      </c>
      <c r="C86" s="99" t="s">
        <v>8</v>
      </c>
      <c r="D86" s="71"/>
      <c r="E86" s="47" t="s">
        <v>9</v>
      </c>
      <c r="F86" s="47" t="s">
        <v>127</v>
      </c>
      <c r="G86" s="100" t="s">
        <v>130</v>
      </c>
      <c r="H86" s="33" t="s">
        <v>10</v>
      </c>
    </row>
    <row r="87" spans="2:10" s="2" customFormat="1" ht="12.25" customHeight="1">
      <c r="B87" s="122"/>
      <c r="C87" s="123" t="s">
        <v>11</v>
      </c>
      <c r="D87" s="72"/>
      <c r="E87" s="48" t="s">
        <v>12</v>
      </c>
      <c r="F87" s="48" t="s">
        <v>128</v>
      </c>
      <c r="G87" s="124" t="s">
        <v>131</v>
      </c>
      <c r="H87" s="33"/>
    </row>
    <row r="88" spans="2:10" s="2" customFormat="1" ht="12.25" customHeight="1" thickBot="1">
      <c r="B88" s="102">
        <v>1</v>
      </c>
      <c r="C88" s="125">
        <v>2</v>
      </c>
      <c r="D88" s="125">
        <v>3</v>
      </c>
      <c r="E88" s="126">
        <v>4</v>
      </c>
      <c r="F88" s="126">
        <v>5</v>
      </c>
      <c r="G88" s="127" t="s">
        <v>13</v>
      </c>
      <c r="H88" s="41" t="s">
        <v>14</v>
      </c>
    </row>
    <row r="89" spans="2:10" s="2" customFormat="1" ht="24">
      <c r="B89" s="114" t="s">
        <v>260</v>
      </c>
      <c r="C89" s="106" t="s">
        <v>40</v>
      </c>
      <c r="D89" s="107" t="s">
        <v>38</v>
      </c>
      <c r="E89" s="115">
        <f>SUM(E90:E93)</f>
        <v>1470558</v>
      </c>
      <c r="F89" s="115">
        <f>SUM(F90:F93)</f>
        <v>1620705.39</v>
      </c>
      <c r="G89" s="115">
        <f>SUM(G90:G93)</f>
        <v>34821.61</v>
      </c>
      <c r="H89" s="116">
        <f>SUM(H90:H93)</f>
        <v>3126085</v>
      </c>
    </row>
    <row r="90" spans="2:10" s="2" customFormat="1" ht="10">
      <c r="B90" s="34" t="s">
        <v>264</v>
      </c>
      <c r="C90" s="35" t="s">
        <v>40</v>
      </c>
      <c r="D90" s="44" t="s">
        <v>263</v>
      </c>
      <c r="E90" s="16"/>
      <c r="F90" s="16">
        <v>1620705.39</v>
      </c>
      <c r="G90" s="16">
        <v>29821.61</v>
      </c>
      <c r="H90" s="117">
        <f>SUM(E90:G90)</f>
        <v>1650527</v>
      </c>
    </row>
    <row r="91" spans="2:10" s="2" customFormat="1" ht="10">
      <c r="B91" s="34" t="s">
        <v>266</v>
      </c>
      <c r="C91" s="35" t="s">
        <v>40</v>
      </c>
      <c r="D91" s="44" t="s">
        <v>265</v>
      </c>
      <c r="E91" s="16">
        <v>1470558</v>
      </c>
      <c r="F91" s="16"/>
      <c r="G91" s="16"/>
      <c r="H91" s="117">
        <f>SUM(E91:G91)</f>
        <v>1470558</v>
      </c>
    </row>
    <row r="92" spans="2:10" s="2" customFormat="1" ht="10">
      <c r="B92" s="34" t="s">
        <v>267</v>
      </c>
      <c r="C92" s="35" t="s">
        <v>40</v>
      </c>
      <c r="D92" s="44" t="s">
        <v>268</v>
      </c>
      <c r="E92" s="16"/>
      <c r="F92" s="16"/>
      <c r="G92" s="16">
        <v>5000</v>
      </c>
      <c r="H92" s="117">
        <f>SUM(E92:G92)</f>
        <v>5000</v>
      </c>
    </row>
    <row r="93" spans="2:10" s="2" customFormat="1" ht="12.25" hidden="1" customHeight="1">
      <c r="B93" s="34"/>
      <c r="C93" s="35"/>
      <c r="D93" s="36"/>
      <c r="E93" s="37"/>
      <c r="F93" s="37"/>
      <c r="G93" s="37"/>
      <c r="H93" s="117"/>
    </row>
    <row r="94" spans="2:10" s="2" customFormat="1" ht="10.5">
      <c r="B94" s="128" t="s">
        <v>248</v>
      </c>
      <c r="C94" s="35" t="s">
        <v>41</v>
      </c>
      <c r="D94" s="36"/>
      <c r="E94" s="37">
        <f>E97+E126</f>
        <v>11659817.65</v>
      </c>
      <c r="F94" s="37">
        <f>F97+F126</f>
        <v>-4835737.12</v>
      </c>
      <c r="G94" s="37">
        <f>G97+G126</f>
        <v>121436.1</v>
      </c>
      <c r="H94" s="117">
        <f>H97+H126</f>
        <v>6945516.6299999999</v>
      </c>
    </row>
    <row r="95" spans="2:10" s="2" customFormat="1" ht="12">
      <c r="B95" s="110" t="s">
        <v>249</v>
      </c>
      <c r="C95" s="35" t="s">
        <v>42</v>
      </c>
      <c r="D95" s="36"/>
      <c r="E95" s="37">
        <f>E17-E50</f>
        <v>11659817.65</v>
      </c>
      <c r="F95" s="37">
        <f>F17-F50</f>
        <v>-4835737.12</v>
      </c>
      <c r="G95" s="37">
        <f>G17-G50</f>
        <v>183737.1</v>
      </c>
      <c r="H95" s="117">
        <f>H17-H50</f>
        <v>7007817.6299999999</v>
      </c>
    </row>
    <row r="96" spans="2:10" s="2" customFormat="1" ht="12">
      <c r="B96" s="110" t="s">
        <v>250</v>
      </c>
      <c r="C96" s="35" t="s">
        <v>43</v>
      </c>
      <c r="D96" s="36"/>
      <c r="E96" s="16"/>
      <c r="F96" s="16"/>
      <c r="G96" s="16">
        <v>62301</v>
      </c>
      <c r="H96" s="117">
        <f>SUM(E96:G96)</f>
        <v>62301</v>
      </c>
    </row>
    <row r="97" spans="2:10" s="2" customFormat="1" ht="21">
      <c r="B97" s="128" t="s">
        <v>251</v>
      </c>
      <c r="C97" s="35" t="s">
        <v>44</v>
      </c>
      <c r="D97" s="36"/>
      <c r="E97" s="37">
        <f>E98+E101+E104+E107+E114+E117+E125</f>
        <v>70871.399999999994</v>
      </c>
      <c r="F97" s="37">
        <f>F98+F101+F104+F107+F114+F117+F125</f>
        <v>8849494.0500000007</v>
      </c>
      <c r="G97" s="37">
        <f>G98+G101+G104+G107+G114+G117+G125</f>
        <v>28280.7</v>
      </c>
      <c r="H97" s="117">
        <f>H98+H101+H104+H107+H114+H117+H125</f>
        <v>8948646.1500000004</v>
      </c>
    </row>
    <row r="98" spans="2:10" s="2" customFormat="1" ht="12">
      <c r="B98" s="110" t="s">
        <v>252</v>
      </c>
      <c r="C98" s="35" t="s">
        <v>45</v>
      </c>
      <c r="D98" s="36"/>
      <c r="E98" s="37">
        <f>E99-E100</f>
        <v>0</v>
      </c>
      <c r="F98" s="37">
        <f>F99-F100</f>
        <v>8852061.6600000001</v>
      </c>
      <c r="G98" s="37">
        <f>G99-G100</f>
        <v>0</v>
      </c>
      <c r="H98" s="117">
        <f>H99-H100</f>
        <v>8852061.6600000001</v>
      </c>
    </row>
    <row r="99" spans="2:10" s="2" customFormat="1" ht="20">
      <c r="B99" s="34" t="s">
        <v>253</v>
      </c>
      <c r="C99" s="35" t="s">
        <v>46</v>
      </c>
      <c r="D99" s="36" t="s">
        <v>44</v>
      </c>
      <c r="E99" s="16">
        <v>11588946.25</v>
      </c>
      <c r="F99" s="16">
        <v>13693474.49</v>
      </c>
      <c r="G99" s="16">
        <v>170991</v>
      </c>
      <c r="H99" s="117">
        <f>SUM(E99:G99)</f>
        <v>25453411.739999998</v>
      </c>
    </row>
    <row r="100" spans="2:10" s="2" customFormat="1" ht="10">
      <c r="B100" s="34" t="s">
        <v>180</v>
      </c>
      <c r="C100" s="35" t="s">
        <v>47</v>
      </c>
      <c r="D100" s="36" t="s">
        <v>153</v>
      </c>
      <c r="E100" s="16">
        <v>11588946.25</v>
      </c>
      <c r="F100" s="16">
        <v>4841412.83</v>
      </c>
      <c r="G100" s="16">
        <v>170991</v>
      </c>
      <c r="H100" s="117">
        <f>SUM(E100:G100)</f>
        <v>16601350.08</v>
      </c>
    </row>
    <row r="101" spans="2:10" s="2" customFormat="1" ht="12">
      <c r="B101" s="110" t="s">
        <v>178</v>
      </c>
      <c r="C101" s="35" t="s">
        <v>49</v>
      </c>
      <c r="D101" s="36"/>
      <c r="E101" s="37">
        <f>E102-E103</f>
        <v>0</v>
      </c>
      <c r="F101" s="37">
        <f>F102-F103</f>
        <v>0</v>
      </c>
      <c r="G101" s="37">
        <f>G102-G103</f>
        <v>0</v>
      </c>
      <c r="H101" s="117">
        <f>H102-H103</f>
        <v>0</v>
      </c>
    </row>
    <row r="102" spans="2:10" s="2" customFormat="1" ht="20">
      <c r="B102" s="34" t="s">
        <v>254</v>
      </c>
      <c r="C102" s="35" t="s">
        <v>50</v>
      </c>
      <c r="D102" s="36" t="s">
        <v>45</v>
      </c>
      <c r="E102" s="16"/>
      <c r="F102" s="16"/>
      <c r="G102" s="16"/>
      <c r="H102" s="117">
        <f>SUM(E102:G102)</f>
        <v>0</v>
      </c>
    </row>
    <row r="103" spans="2:10" s="2" customFormat="1" ht="10">
      <c r="B103" s="34" t="s">
        <v>181</v>
      </c>
      <c r="C103" s="35" t="s">
        <v>51</v>
      </c>
      <c r="D103" s="36" t="s">
        <v>154</v>
      </c>
      <c r="E103" s="16"/>
      <c r="F103" s="16"/>
      <c r="G103" s="16"/>
      <c r="H103" s="117">
        <f>SUM(E103:G103)</f>
        <v>0</v>
      </c>
    </row>
    <row r="104" spans="2:10" s="2" customFormat="1" ht="12">
      <c r="B104" s="110" t="s">
        <v>179</v>
      </c>
      <c r="C104" s="35" t="s">
        <v>53</v>
      </c>
      <c r="D104" s="36"/>
      <c r="E104" s="37">
        <f>E105-E106</f>
        <v>0</v>
      </c>
      <c r="F104" s="37">
        <f>F105-F106</f>
        <v>-270</v>
      </c>
      <c r="G104" s="37">
        <f>G105-G106</f>
        <v>0</v>
      </c>
      <c r="H104" s="117">
        <f>H105-H106</f>
        <v>-270</v>
      </c>
    </row>
    <row r="105" spans="2:10" s="2" customFormat="1" ht="20">
      <c r="B105" s="34" t="s">
        <v>255</v>
      </c>
      <c r="C105" s="35" t="s">
        <v>54</v>
      </c>
      <c r="D105" s="36" t="s">
        <v>49</v>
      </c>
      <c r="E105" s="16"/>
      <c r="F105" s="16"/>
      <c r="G105" s="16"/>
      <c r="H105" s="117">
        <f>SUM(E105:G105)</f>
        <v>0</v>
      </c>
    </row>
    <row r="106" spans="2:10" s="2" customFormat="1" ht="10">
      <c r="B106" s="34" t="s">
        <v>182</v>
      </c>
      <c r="C106" s="35" t="s">
        <v>55</v>
      </c>
      <c r="D106" s="36" t="s">
        <v>155</v>
      </c>
      <c r="E106" s="16"/>
      <c r="F106" s="16">
        <v>270</v>
      </c>
      <c r="G106" s="16"/>
      <c r="H106" s="117">
        <f>SUM(E106:G106)</f>
        <v>270</v>
      </c>
    </row>
    <row r="107" spans="2:10" s="2" customFormat="1" ht="12">
      <c r="B107" s="110" t="s">
        <v>183</v>
      </c>
      <c r="C107" s="35" t="s">
        <v>57</v>
      </c>
      <c r="D107" s="36"/>
      <c r="E107" s="37">
        <f>E108-E111</f>
        <v>70871.399999999994</v>
      </c>
      <c r="F107" s="37">
        <f>F108-F111</f>
        <v>17941.45</v>
      </c>
      <c r="G107" s="37">
        <f>G108-G111</f>
        <v>1909</v>
      </c>
      <c r="H107" s="117">
        <f>H108-H111</f>
        <v>90721.85</v>
      </c>
    </row>
    <row r="108" spans="2:10" s="2" customFormat="1" ht="30">
      <c r="B108" s="34" t="s">
        <v>256</v>
      </c>
      <c r="C108" s="35" t="s">
        <v>58</v>
      </c>
      <c r="D108" s="36" t="s">
        <v>59</v>
      </c>
      <c r="E108" s="16">
        <v>200329</v>
      </c>
      <c r="F108" s="16">
        <v>433693.64</v>
      </c>
      <c r="G108" s="16">
        <v>71285.2</v>
      </c>
      <c r="H108" s="117">
        <f>SUM(E108:G108)</f>
        <v>705307.84</v>
      </c>
    </row>
    <row r="109" spans="2:10" s="2" customFormat="1" ht="10">
      <c r="B109" s="34"/>
      <c r="C109" s="35"/>
      <c r="D109" s="44"/>
      <c r="E109" s="16"/>
      <c r="F109" s="16"/>
      <c r="G109" s="16"/>
      <c r="H109" s="117">
        <f>SUM(E109:G109)</f>
        <v>0</v>
      </c>
      <c r="I109" s="49"/>
      <c r="J109" s="49"/>
    </row>
    <row r="110" spans="2:10" s="2" customFormat="1" ht="10" hidden="1">
      <c r="B110" s="34"/>
      <c r="C110" s="35"/>
      <c r="D110" s="36"/>
      <c r="E110" s="37"/>
      <c r="F110" s="37"/>
      <c r="G110" s="37"/>
      <c r="H110" s="117"/>
    </row>
    <row r="111" spans="2:10" s="2" customFormat="1" ht="20">
      <c r="B111" s="34" t="s">
        <v>207</v>
      </c>
      <c r="C111" s="35" t="s">
        <v>60</v>
      </c>
      <c r="D111" s="36" t="s">
        <v>61</v>
      </c>
      <c r="E111" s="16">
        <v>129457.60000000001</v>
      </c>
      <c r="F111" s="16">
        <v>415752.19</v>
      </c>
      <c r="G111" s="16">
        <v>69376.2</v>
      </c>
      <c r="H111" s="117">
        <f>SUM(E111:G111)</f>
        <v>614585.99</v>
      </c>
    </row>
    <row r="112" spans="2:10" s="2" customFormat="1" ht="10">
      <c r="B112" s="34"/>
      <c r="C112" s="35"/>
      <c r="D112" s="44"/>
      <c r="E112" s="16"/>
      <c r="F112" s="16"/>
      <c r="G112" s="16"/>
      <c r="H112" s="117">
        <f>SUM(E112:G112)</f>
        <v>0</v>
      </c>
      <c r="I112" s="49"/>
      <c r="J112" s="49"/>
    </row>
    <row r="113" spans="2:8" s="2" customFormat="1" ht="10" hidden="1">
      <c r="B113" s="34"/>
      <c r="C113" s="35"/>
      <c r="D113" s="36"/>
      <c r="E113" s="37"/>
      <c r="F113" s="37"/>
      <c r="G113" s="37"/>
      <c r="H113" s="117"/>
    </row>
    <row r="114" spans="2:8" s="2" customFormat="1" ht="12">
      <c r="B114" s="110" t="s">
        <v>205</v>
      </c>
      <c r="C114" s="35" t="s">
        <v>62</v>
      </c>
      <c r="D114" s="36"/>
      <c r="E114" s="37">
        <f>E115-E116</f>
        <v>0</v>
      </c>
      <c r="F114" s="37">
        <f>F115-F116</f>
        <v>0</v>
      </c>
      <c r="G114" s="37">
        <f>G115-G116</f>
        <v>0</v>
      </c>
      <c r="H114" s="117">
        <f>H115-H116</f>
        <v>0</v>
      </c>
    </row>
    <row r="115" spans="2:8" s="2" customFormat="1" ht="20">
      <c r="B115" s="34" t="s">
        <v>257</v>
      </c>
      <c r="C115" s="35" t="s">
        <v>63</v>
      </c>
      <c r="D115" s="36" t="s">
        <v>53</v>
      </c>
      <c r="E115" s="16"/>
      <c r="F115" s="16"/>
      <c r="G115" s="16"/>
      <c r="H115" s="117">
        <f>SUM(E115:G115)</f>
        <v>0</v>
      </c>
    </row>
    <row r="116" spans="2:8" s="2" customFormat="1" ht="10">
      <c r="B116" s="34" t="s">
        <v>206</v>
      </c>
      <c r="C116" s="35" t="s">
        <v>65</v>
      </c>
      <c r="D116" s="36" t="s">
        <v>147</v>
      </c>
      <c r="E116" s="16"/>
      <c r="F116" s="16"/>
      <c r="G116" s="16"/>
      <c r="H116" s="117">
        <f>SUM(E116:G116)</f>
        <v>0</v>
      </c>
    </row>
    <row r="117" spans="2:8" s="2" customFormat="1" ht="24.5" thickBot="1">
      <c r="B117" s="129" t="s">
        <v>184</v>
      </c>
      <c r="C117" s="39" t="s">
        <v>67</v>
      </c>
      <c r="D117" s="127"/>
      <c r="E117" s="119">
        <f>E123-E124</f>
        <v>0</v>
      </c>
      <c r="F117" s="119">
        <f>F123-F124</f>
        <v>0</v>
      </c>
      <c r="G117" s="119">
        <f>G123-G124</f>
        <v>0</v>
      </c>
      <c r="H117" s="120">
        <f>H123-H124</f>
        <v>0</v>
      </c>
    </row>
    <row r="118" spans="2:8" s="2" customFormat="1" ht="10">
      <c r="B118" s="113"/>
      <c r="C118" s="113"/>
      <c r="D118" s="113"/>
      <c r="E118" s="113"/>
      <c r="F118" s="113"/>
      <c r="G118" s="113"/>
      <c r="H118" s="42" t="s">
        <v>66</v>
      </c>
    </row>
    <row r="119" spans="2:8" s="2" customFormat="1" ht="12" customHeight="1">
      <c r="B119" s="121"/>
      <c r="C119" s="96" t="s">
        <v>4</v>
      </c>
      <c r="D119" s="70" t="s">
        <v>5</v>
      </c>
      <c r="E119" s="46" t="s">
        <v>6</v>
      </c>
      <c r="F119" s="46" t="s">
        <v>126</v>
      </c>
      <c r="G119" s="97" t="s">
        <v>129</v>
      </c>
      <c r="H119" s="32"/>
    </row>
    <row r="120" spans="2:8" s="2" customFormat="1" ht="12" customHeight="1">
      <c r="B120" s="99" t="s">
        <v>7</v>
      </c>
      <c r="C120" s="99" t="s">
        <v>8</v>
      </c>
      <c r="D120" s="71"/>
      <c r="E120" s="47" t="s">
        <v>9</v>
      </c>
      <c r="F120" s="47" t="s">
        <v>127</v>
      </c>
      <c r="G120" s="100" t="s">
        <v>130</v>
      </c>
      <c r="H120" s="33" t="s">
        <v>10</v>
      </c>
    </row>
    <row r="121" spans="2:8" s="2" customFormat="1" ht="12" customHeight="1">
      <c r="B121" s="122"/>
      <c r="C121" s="123" t="s">
        <v>11</v>
      </c>
      <c r="D121" s="72"/>
      <c r="E121" s="48" t="s">
        <v>12</v>
      </c>
      <c r="F121" s="48" t="s">
        <v>128</v>
      </c>
      <c r="G121" s="124" t="s">
        <v>131</v>
      </c>
      <c r="H121" s="33"/>
    </row>
    <row r="122" spans="2:8" s="2" customFormat="1" ht="10.5" thickBot="1">
      <c r="B122" s="102">
        <v>1</v>
      </c>
      <c r="C122" s="125">
        <v>2</v>
      </c>
      <c r="D122" s="125">
        <v>3</v>
      </c>
      <c r="E122" s="104">
        <v>4</v>
      </c>
      <c r="F122" s="104">
        <v>5</v>
      </c>
      <c r="G122" s="97" t="s">
        <v>13</v>
      </c>
      <c r="H122" s="32" t="s">
        <v>14</v>
      </c>
    </row>
    <row r="123" spans="2:8" s="2" customFormat="1" ht="20">
      <c r="B123" s="130" t="s">
        <v>261</v>
      </c>
      <c r="C123" s="131" t="s">
        <v>174</v>
      </c>
      <c r="D123" s="132" t="s">
        <v>185</v>
      </c>
      <c r="E123" s="133"/>
      <c r="F123" s="133"/>
      <c r="G123" s="133"/>
      <c r="H123" s="109">
        <f>SUM(E123:G123)</f>
        <v>0</v>
      </c>
    </row>
    <row r="124" spans="2:8" s="2" customFormat="1" ht="10">
      <c r="B124" s="45" t="s">
        <v>156</v>
      </c>
      <c r="C124" s="24" t="s">
        <v>175</v>
      </c>
      <c r="D124" s="25" t="s">
        <v>64</v>
      </c>
      <c r="E124" s="23"/>
      <c r="F124" s="23"/>
      <c r="G124" s="23"/>
      <c r="H124" s="111">
        <f>SUM(E124:G124)</f>
        <v>0</v>
      </c>
    </row>
    <row r="125" spans="2:8" s="2" customFormat="1" ht="12">
      <c r="B125" s="129" t="s">
        <v>186</v>
      </c>
      <c r="C125" s="24" t="s">
        <v>148</v>
      </c>
      <c r="D125" s="25" t="s">
        <v>64</v>
      </c>
      <c r="E125" s="23"/>
      <c r="F125" s="23">
        <v>-20239.060000000001</v>
      </c>
      <c r="G125" s="23">
        <v>26371.7</v>
      </c>
      <c r="H125" s="111">
        <f>SUM(E125:G125)</f>
        <v>6132.64</v>
      </c>
    </row>
    <row r="126" spans="2:8" s="2" customFormat="1" ht="23">
      <c r="B126" s="134" t="s">
        <v>218</v>
      </c>
      <c r="C126" s="24" t="s">
        <v>48</v>
      </c>
      <c r="D126" s="25"/>
      <c r="E126" s="27">
        <f>E127-E151</f>
        <v>11588946.25</v>
      </c>
      <c r="F126" s="27">
        <f>F127-F151</f>
        <v>-13685231.17</v>
      </c>
      <c r="G126" s="27">
        <f>G127-G151</f>
        <v>93155.4</v>
      </c>
      <c r="H126" s="111">
        <f>H127-H151</f>
        <v>-2003129.52</v>
      </c>
    </row>
    <row r="127" spans="2:8" s="2" customFormat="1" ht="21">
      <c r="B127" s="135" t="s">
        <v>219</v>
      </c>
      <c r="C127" s="24" t="s">
        <v>52</v>
      </c>
      <c r="D127" s="25"/>
      <c r="E127" s="27">
        <f>E128+E131+E134+E137+E140+E143</f>
        <v>14144</v>
      </c>
      <c r="F127" s="27">
        <f>F128+F131+F134+F137+F140+F143</f>
        <v>580074.59</v>
      </c>
      <c r="G127" s="27">
        <f>G128+G131+G134+G137+G140+G143</f>
        <v>89535.5</v>
      </c>
      <c r="H127" s="111">
        <f>H128+H131+H134+H137+H140+H143</f>
        <v>683754.09</v>
      </c>
    </row>
    <row r="128" spans="2:8" s="2" customFormat="1" ht="12">
      <c r="B128" s="110" t="s">
        <v>187</v>
      </c>
      <c r="C128" s="24" t="s">
        <v>56</v>
      </c>
      <c r="D128" s="25"/>
      <c r="E128" s="27">
        <f>E129-E130</f>
        <v>14144</v>
      </c>
      <c r="F128" s="27">
        <f>F129-F130</f>
        <v>35054.589999999997</v>
      </c>
      <c r="G128" s="27">
        <f>G129-G130</f>
        <v>73104.03</v>
      </c>
      <c r="H128" s="111">
        <f>H129-H130</f>
        <v>122302.62</v>
      </c>
    </row>
    <row r="129" spans="2:8" s="2" customFormat="1" ht="20">
      <c r="B129" s="45" t="s">
        <v>258</v>
      </c>
      <c r="C129" s="24" t="s">
        <v>149</v>
      </c>
      <c r="D129" s="25" t="s">
        <v>68</v>
      </c>
      <c r="E129" s="23">
        <v>14633978.25</v>
      </c>
      <c r="F129" s="23">
        <v>63652708.520000003</v>
      </c>
      <c r="G129" s="23">
        <v>1147574</v>
      </c>
      <c r="H129" s="111">
        <f>SUM(E129:G129)</f>
        <v>79434260.769999996</v>
      </c>
    </row>
    <row r="130" spans="2:8" s="2" customFormat="1" ht="10">
      <c r="B130" s="45" t="s">
        <v>188</v>
      </c>
      <c r="C130" s="24" t="s">
        <v>150</v>
      </c>
      <c r="D130" s="25" t="s">
        <v>69</v>
      </c>
      <c r="E130" s="23">
        <v>14619834.25</v>
      </c>
      <c r="F130" s="23">
        <v>63617653.93</v>
      </c>
      <c r="G130" s="23">
        <v>1074469.97</v>
      </c>
      <c r="H130" s="111">
        <f>SUM(E130:G130)</f>
        <v>79311958.150000006</v>
      </c>
    </row>
    <row r="131" spans="2:8" s="2" customFormat="1" ht="12">
      <c r="B131" s="129" t="s">
        <v>189</v>
      </c>
      <c r="C131" s="24" t="s">
        <v>61</v>
      </c>
      <c r="D131" s="25"/>
      <c r="E131" s="27">
        <f>E132-E133</f>
        <v>0</v>
      </c>
      <c r="F131" s="27">
        <f>F132-F133</f>
        <v>0</v>
      </c>
      <c r="G131" s="27">
        <f>G132-G133</f>
        <v>0</v>
      </c>
      <c r="H131" s="111">
        <f>H132-H133</f>
        <v>0</v>
      </c>
    </row>
    <row r="132" spans="2:8" s="2" customFormat="1" ht="30">
      <c r="B132" s="45" t="s">
        <v>222</v>
      </c>
      <c r="C132" s="24" t="s">
        <v>72</v>
      </c>
      <c r="D132" s="25" t="s">
        <v>70</v>
      </c>
      <c r="E132" s="23"/>
      <c r="F132" s="23"/>
      <c r="G132" s="23"/>
      <c r="H132" s="111">
        <f>SUM(E132:G132)</f>
        <v>0</v>
      </c>
    </row>
    <row r="133" spans="2:8" s="2" customFormat="1" ht="20">
      <c r="B133" s="45" t="s">
        <v>190</v>
      </c>
      <c r="C133" s="24" t="s">
        <v>74</v>
      </c>
      <c r="D133" s="25" t="s">
        <v>71</v>
      </c>
      <c r="E133" s="23"/>
      <c r="F133" s="23"/>
      <c r="G133" s="23"/>
      <c r="H133" s="111">
        <f>SUM(E133:G133)</f>
        <v>0</v>
      </c>
    </row>
    <row r="134" spans="2:8" s="2" customFormat="1" ht="12">
      <c r="B134" s="110" t="s">
        <v>191</v>
      </c>
      <c r="C134" s="24" t="s">
        <v>147</v>
      </c>
      <c r="D134" s="25"/>
      <c r="E134" s="27">
        <f>E135-E136</f>
        <v>0</v>
      </c>
      <c r="F134" s="27">
        <f>F135-F136</f>
        <v>0</v>
      </c>
      <c r="G134" s="27">
        <f>G135-G136</f>
        <v>0</v>
      </c>
      <c r="H134" s="111">
        <f>H135-H136</f>
        <v>0</v>
      </c>
    </row>
    <row r="135" spans="2:8" s="2" customFormat="1" ht="20">
      <c r="B135" s="45" t="s">
        <v>262</v>
      </c>
      <c r="C135" s="24" t="s">
        <v>176</v>
      </c>
      <c r="D135" s="25" t="s">
        <v>73</v>
      </c>
      <c r="E135" s="23"/>
      <c r="F135" s="23"/>
      <c r="G135" s="23"/>
      <c r="H135" s="111">
        <f>SUM(E135:G135)</f>
        <v>0</v>
      </c>
    </row>
    <row r="136" spans="2:8" s="2" customFormat="1" ht="10">
      <c r="B136" s="45" t="s">
        <v>192</v>
      </c>
      <c r="C136" s="24" t="s">
        <v>177</v>
      </c>
      <c r="D136" s="25" t="s">
        <v>75</v>
      </c>
      <c r="E136" s="23"/>
      <c r="F136" s="23"/>
      <c r="G136" s="23"/>
      <c r="H136" s="111">
        <f>SUM(E136:G136)</f>
        <v>0</v>
      </c>
    </row>
    <row r="137" spans="2:8" s="2" customFormat="1" ht="12">
      <c r="B137" s="110" t="s">
        <v>193</v>
      </c>
      <c r="C137" s="24" t="s">
        <v>76</v>
      </c>
      <c r="D137" s="25"/>
      <c r="E137" s="27">
        <f>E138-E139</f>
        <v>0</v>
      </c>
      <c r="F137" s="27">
        <f>F138-F139</f>
        <v>0</v>
      </c>
      <c r="G137" s="27">
        <f>G138-G139</f>
        <v>0</v>
      </c>
      <c r="H137" s="111">
        <f>H138-H139</f>
        <v>0</v>
      </c>
    </row>
    <row r="138" spans="2:8" s="2" customFormat="1" ht="20">
      <c r="B138" s="45" t="s">
        <v>223</v>
      </c>
      <c r="C138" s="24" t="s">
        <v>77</v>
      </c>
      <c r="D138" s="25" t="s">
        <v>78</v>
      </c>
      <c r="E138" s="23"/>
      <c r="F138" s="23"/>
      <c r="G138" s="23"/>
      <c r="H138" s="111">
        <f>SUM(E138:G138)</f>
        <v>0</v>
      </c>
    </row>
    <row r="139" spans="2:8" s="2" customFormat="1" ht="10">
      <c r="B139" s="45" t="s">
        <v>194</v>
      </c>
      <c r="C139" s="24" t="s">
        <v>79</v>
      </c>
      <c r="D139" s="25" t="s">
        <v>80</v>
      </c>
      <c r="E139" s="23"/>
      <c r="F139" s="23"/>
      <c r="G139" s="23"/>
      <c r="H139" s="111">
        <f>SUM(E139:G139)</f>
        <v>0</v>
      </c>
    </row>
    <row r="140" spans="2:8" s="2" customFormat="1" ht="12">
      <c r="B140" s="110" t="s">
        <v>220</v>
      </c>
      <c r="C140" s="24" t="s">
        <v>81</v>
      </c>
      <c r="D140" s="25"/>
      <c r="E140" s="27">
        <f>E141-E142</f>
        <v>0</v>
      </c>
      <c r="F140" s="27">
        <f>F141-F142</f>
        <v>0</v>
      </c>
      <c r="G140" s="27">
        <f>G141-G142</f>
        <v>0</v>
      </c>
      <c r="H140" s="111">
        <f>H141-H142</f>
        <v>0</v>
      </c>
    </row>
    <row r="141" spans="2:8" s="2" customFormat="1" ht="20">
      <c r="B141" s="45" t="s">
        <v>224</v>
      </c>
      <c r="C141" s="24" t="s">
        <v>82</v>
      </c>
      <c r="D141" s="25" t="s">
        <v>83</v>
      </c>
      <c r="E141" s="23"/>
      <c r="F141" s="23"/>
      <c r="G141" s="23"/>
      <c r="H141" s="111">
        <f>SUM(E141:G141)</f>
        <v>0</v>
      </c>
    </row>
    <row r="142" spans="2:8" s="2" customFormat="1" ht="10">
      <c r="B142" s="45" t="s">
        <v>195</v>
      </c>
      <c r="C142" s="24" t="s">
        <v>84</v>
      </c>
      <c r="D142" s="25" t="s">
        <v>85</v>
      </c>
      <c r="E142" s="23"/>
      <c r="F142" s="23"/>
      <c r="G142" s="23"/>
      <c r="H142" s="111">
        <f>SUM(E142:G142)</f>
        <v>0</v>
      </c>
    </row>
    <row r="143" spans="2:8" s="2" customFormat="1" ht="12">
      <c r="B143" s="110" t="s">
        <v>221</v>
      </c>
      <c r="C143" s="24" t="s">
        <v>86</v>
      </c>
      <c r="D143" s="25"/>
      <c r="E143" s="27">
        <f>E144-E145</f>
        <v>0</v>
      </c>
      <c r="F143" s="27">
        <f>F144-F145</f>
        <v>545020</v>
      </c>
      <c r="G143" s="27">
        <f>G144-G145</f>
        <v>16431.47</v>
      </c>
      <c r="H143" s="111">
        <f>H144-H145</f>
        <v>561451.47</v>
      </c>
    </row>
    <row r="144" spans="2:8" s="2" customFormat="1" ht="20">
      <c r="B144" s="45" t="s">
        <v>225</v>
      </c>
      <c r="C144" s="24" t="s">
        <v>87</v>
      </c>
      <c r="D144" s="25" t="s">
        <v>88</v>
      </c>
      <c r="E144" s="23">
        <v>14850232</v>
      </c>
      <c r="F144" s="23">
        <v>73392567.390000001</v>
      </c>
      <c r="G144" s="23">
        <v>1164000.6499999999</v>
      </c>
      <c r="H144" s="111">
        <f>SUM(E144:G144)</f>
        <v>89406800.040000007</v>
      </c>
    </row>
    <row r="145" spans="2:11" s="2" customFormat="1" ht="10.5" thickBot="1">
      <c r="B145" s="45" t="s">
        <v>196</v>
      </c>
      <c r="C145" s="29" t="s">
        <v>89</v>
      </c>
      <c r="D145" s="30" t="s">
        <v>90</v>
      </c>
      <c r="E145" s="136">
        <v>14850232</v>
      </c>
      <c r="F145" s="136">
        <v>72847547.390000001</v>
      </c>
      <c r="G145" s="136">
        <v>1147569.18</v>
      </c>
      <c r="H145" s="112">
        <f>SUM(E145:G145)</f>
        <v>88845348.569999993</v>
      </c>
    </row>
    <row r="146" spans="2:11" s="2" customFormat="1" ht="10">
      <c r="B146" s="113"/>
      <c r="C146" s="113"/>
      <c r="D146" s="113"/>
      <c r="E146" s="113"/>
      <c r="F146" s="113"/>
      <c r="G146" s="113"/>
      <c r="H146" s="113" t="s">
        <v>91</v>
      </c>
    </row>
    <row r="147" spans="2:11" s="2" customFormat="1" ht="10" customHeight="1">
      <c r="B147" s="95"/>
      <c r="C147" s="96" t="s">
        <v>4</v>
      </c>
      <c r="D147" s="70" t="s">
        <v>5</v>
      </c>
      <c r="E147" s="46" t="s">
        <v>6</v>
      </c>
      <c r="F147" s="46" t="s">
        <v>126</v>
      </c>
      <c r="G147" s="97" t="s">
        <v>129</v>
      </c>
      <c r="H147" s="32"/>
    </row>
    <row r="148" spans="2:11" s="2" customFormat="1" ht="12.25" customHeight="1">
      <c r="B148" s="98" t="s">
        <v>7</v>
      </c>
      <c r="C148" s="99" t="s">
        <v>8</v>
      </c>
      <c r="D148" s="71"/>
      <c r="E148" s="47" t="s">
        <v>9</v>
      </c>
      <c r="F148" s="47" t="s">
        <v>127</v>
      </c>
      <c r="G148" s="100" t="s">
        <v>130</v>
      </c>
      <c r="H148" s="33" t="s">
        <v>10</v>
      </c>
    </row>
    <row r="149" spans="2:11" s="2" customFormat="1" ht="10">
      <c r="B149" s="101"/>
      <c r="C149" s="99" t="s">
        <v>11</v>
      </c>
      <c r="D149" s="72"/>
      <c r="E149" s="48" t="s">
        <v>12</v>
      </c>
      <c r="F149" s="47" t="s">
        <v>128</v>
      </c>
      <c r="G149" s="100" t="s">
        <v>131</v>
      </c>
      <c r="H149" s="33"/>
    </row>
    <row r="150" spans="2:11" s="2" customFormat="1" ht="10.5" thickBot="1">
      <c r="B150" s="102">
        <v>1</v>
      </c>
      <c r="C150" s="103">
        <v>2</v>
      </c>
      <c r="D150" s="103">
        <v>3</v>
      </c>
      <c r="E150" s="104">
        <v>4</v>
      </c>
      <c r="F150" s="104">
        <v>5</v>
      </c>
      <c r="G150" s="97" t="s">
        <v>13</v>
      </c>
      <c r="H150" s="32" t="s">
        <v>14</v>
      </c>
    </row>
    <row r="151" spans="2:11" s="2" customFormat="1" ht="10.5">
      <c r="B151" s="137" t="s">
        <v>226</v>
      </c>
      <c r="C151" s="106" t="s">
        <v>68</v>
      </c>
      <c r="D151" s="107"/>
      <c r="E151" s="115">
        <f>E152+E155+E158+E161+E162</f>
        <v>-11574802.25</v>
      </c>
      <c r="F151" s="115">
        <f>F152+F155+F158+F161+F162</f>
        <v>14265305.76</v>
      </c>
      <c r="G151" s="115">
        <f>G152+G155+G158+G161+G162</f>
        <v>-3619.9</v>
      </c>
      <c r="H151" s="116">
        <f>H152+H155+H158+H161+H162</f>
        <v>2686883.61</v>
      </c>
    </row>
    <row r="152" spans="2:11" s="2" customFormat="1" ht="24">
      <c r="B152" s="110" t="s">
        <v>197</v>
      </c>
      <c r="C152" s="35" t="s">
        <v>70</v>
      </c>
      <c r="D152" s="36"/>
      <c r="E152" s="37">
        <f>E153-E154</f>
        <v>0</v>
      </c>
      <c r="F152" s="37">
        <f>F153-F154</f>
        <v>0</v>
      </c>
      <c r="G152" s="37">
        <f>G153-G154</f>
        <v>0</v>
      </c>
      <c r="H152" s="117">
        <f>H153-H154</f>
        <v>0</v>
      </c>
    </row>
    <row r="153" spans="2:11" s="2" customFormat="1" ht="20">
      <c r="B153" s="34" t="s">
        <v>228</v>
      </c>
      <c r="C153" s="35" t="s">
        <v>92</v>
      </c>
      <c r="D153" s="36" t="s">
        <v>93</v>
      </c>
      <c r="E153" s="16"/>
      <c r="F153" s="16"/>
      <c r="G153" s="16"/>
      <c r="H153" s="117">
        <f>SUM(E153:G153)</f>
        <v>0</v>
      </c>
    </row>
    <row r="154" spans="2:11" s="2" customFormat="1" ht="10">
      <c r="B154" s="34" t="s">
        <v>198</v>
      </c>
      <c r="C154" s="35" t="s">
        <v>94</v>
      </c>
      <c r="D154" s="36" t="s">
        <v>95</v>
      </c>
      <c r="E154" s="16"/>
      <c r="F154" s="16"/>
      <c r="G154" s="16"/>
      <c r="H154" s="117">
        <f>SUM(E154:G154)</f>
        <v>0</v>
      </c>
    </row>
    <row r="155" spans="2:11" s="2" customFormat="1" ht="24">
      <c r="B155" s="110" t="s">
        <v>199</v>
      </c>
      <c r="C155" s="35" t="s">
        <v>73</v>
      </c>
      <c r="D155" s="36"/>
      <c r="E155" s="37">
        <f>E156-E157</f>
        <v>0</v>
      </c>
      <c r="F155" s="37">
        <f>F156-F157</f>
        <v>0</v>
      </c>
      <c r="G155" s="37">
        <f>G156-G157</f>
        <v>0</v>
      </c>
      <c r="H155" s="117">
        <f>H156-H157</f>
        <v>0</v>
      </c>
    </row>
    <row r="156" spans="2:11" s="2" customFormat="1" ht="20">
      <c r="B156" s="34" t="s">
        <v>229</v>
      </c>
      <c r="C156" s="35" t="s">
        <v>96</v>
      </c>
      <c r="D156" s="36" t="s">
        <v>97</v>
      </c>
      <c r="E156" s="16"/>
      <c r="F156" s="16"/>
      <c r="G156" s="16"/>
      <c r="H156" s="117">
        <f>SUM(E156:G156)</f>
        <v>0</v>
      </c>
      <c r="I156" s="6"/>
      <c r="J156" s="6"/>
      <c r="K156" s="6"/>
    </row>
    <row r="157" spans="2:11" s="2" customFormat="1" ht="10">
      <c r="B157" s="34" t="s">
        <v>200</v>
      </c>
      <c r="C157" s="35" t="s">
        <v>98</v>
      </c>
      <c r="D157" s="36" t="s">
        <v>99</v>
      </c>
      <c r="E157" s="16"/>
      <c r="F157" s="16"/>
      <c r="G157" s="16"/>
      <c r="H157" s="117">
        <f>SUM(E157:G157)</f>
        <v>0</v>
      </c>
      <c r="I157" s="6"/>
      <c r="J157" s="6"/>
      <c r="K157" s="6"/>
    </row>
    <row r="158" spans="2:11" s="2" customFormat="1" ht="12">
      <c r="B158" s="110" t="s">
        <v>227</v>
      </c>
      <c r="C158" s="35" t="s">
        <v>78</v>
      </c>
      <c r="D158" s="36"/>
      <c r="E158" s="37">
        <f>E159-E160</f>
        <v>-11574802.25</v>
      </c>
      <c r="F158" s="37">
        <f>F159-F160</f>
        <v>11576987.109999999</v>
      </c>
      <c r="G158" s="37">
        <f>G159-G160</f>
        <v>36957</v>
      </c>
      <c r="H158" s="117">
        <f>H159-H160</f>
        <v>39141.86</v>
      </c>
      <c r="I158" s="20"/>
      <c r="J158" s="6"/>
      <c r="K158" s="6"/>
    </row>
    <row r="159" spans="2:11" s="9" customFormat="1" ht="20">
      <c r="B159" s="34" t="s">
        <v>230</v>
      </c>
      <c r="C159" s="35" t="s">
        <v>100</v>
      </c>
      <c r="D159" s="36" t="s">
        <v>101</v>
      </c>
      <c r="E159" s="16">
        <v>14564174.25</v>
      </c>
      <c r="F159" s="16">
        <v>73643364.079999998</v>
      </c>
      <c r="G159" s="16">
        <v>1042042.53</v>
      </c>
      <c r="H159" s="117">
        <f>SUM(E159:G159)</f>
        <v>89249580.859999999</v>
      </c>
    </row>
    <row r="160" spans="2:11" s="9" customFormat="1" ht="10">
      <c r="B160" s="34" t="s">
        <v>201</v>
      </c>
      <c r="C160" s="35" t="s">
        <v>102</v>
      </c>
      <c r="D160" s="36" t="s">
        <v>103</v>
      </c>
      <c r="E160" s="16">
        <v>26138976.5</v>
      </c>
      <c r="F160" s="16">
        <v>62066376.969999999</v>
      </c>
      <c r="G160" s="16">
        <v>1005085.53</v>
      </c>
      <c r="H160" s="117">
        <f>SUM(E160:G160)</f>
        <v>89210439</v>
      </c>
    </row>
    <row r="161" spans="2:11" s="9" customFormat="1" ht="12">
      <c r="B161" s="129" t="s">
        <v>151</v>
      </c>
      <c r="C161" s="35" t="s">
        <v>83</v>
      </c>
      <c r="D161" s="36" t="s">
        <v>64</v>
      </c>
      <c r="E161" s="16"/>
      <c r="F161" s="16">
        <v>9738500</v>
      </c>
      <c r="G161" s="16">
        <v>-19622.52</v>
      </c>
      <c r="H161" s="117">
        <f>SUM(E161:G161)</f>
        <v>9718877.4800000004</v>
      </c>
    </row>
    <row r="162" spans="2:11" s="9" customFormat="1" ht="12.5" thickBot="1">
      <c r="B162" s="129" t="s">
        <v>152</v>
      </c>
      <c r="C162" s="39" t="s">
        <v>88</v>
      </c>
      <c r="D162" s="40" t="s">
        <v>64</v>
      </c>
      <c r="E162" s="138"/>
      <c r="F162" s="138">
        <v>-7050181.3499999996</v>
      </c>
      <c r="G162" s="138">
        <v>-20954.38</v>
      </c>
      <c r="H162" s="120">
        <f>SUM(E162:G162)</f>
        <v>-7071135.7300000004</v>
      </c>
      <c r="I162" s="10"/>
      <c r="J162" s="10"/>
      <c r="K162" s="10"/>
    </row>
    <row r="163" spans="2:11" s="9" customFormat="1" ht="10">
      <c r="B163" s="14"/>
      <c r="C163" s="15"/>
      <c r="D163" s="17"/>
      <c r="E163" s="18"/>
      <c r="F163" s="18"/>
      <c r="G163" s="18"/>
      <c r="H163" s="19"/>
      <c r="I163" s="10"/>
      <c r="K163" s="10"/>
    </row>
    <row r="164" spans="2:11" s="9" customFormat="1" ht="20">
      <c r="B164" s="139" t="s">
        <v>203</v>
      </c>
      <c r="C164" s="140" t="s">
        <v>211</v>
      </c>
      <c r="D164" s="140"/>
      <c r="E164" s="140"/>
      <c r="F164" s="141" t="s">
        <v>116</v>
      </c>
      <c r="G164" s="142"/>
      <c r="H164" s="143" t="s">
        <v>210</v>
      </c>
      <c r="J164" s="10"/>
      <c r="K164" s="10"/>
    </row>
    <row r="165" spans="2:11" s="9" customFormat="1" ht="10.5" customHeight="1">
      <c r="B165" s="144" t="s">
        <v>119</v>
      </c>
      <c r="C165" s="145" t="s">
        <v>118</v>
      </c>
      <c r="D165" s="145"/>
      <c r="E165" s="145"/>
      <c r="F165" s="146"/>
      <c r="G165" s="144" t="s">
        <v>117</v>
      </c>
      <c r="H165" s="147" t="s">
        <v>118</v>
      </c>
      <c r="J165" s="10"/>
      <c r="K165" s="10"/>
    </row>
    <row r="166" spans="2:11" s="9" customFormat="1" ht="30" customHeight="1">
      <c r="B166" s="148"/>
      <c r="C166" s="148"/>
      <c r="D166" s="148"/>
      <c r="E166" s="146"/>
      <c r="F166" s="146"/>
      <c r="G166" s="148"/>
      <c r="H166" s="146"/>
    </row>
    <row r="167" spans="2:11" s="9" customFormat="1" ht="10.5" customHeight="1">
      <c r="B167" s="149" t="s">
        <v>114</v>
      </c>
      <c r="C167" s="150"/>
      <c r="D167" s="150"/>
      <c r="E167" s="150"/>
      <c r="F167" s="150"/>
      <c r="G167" s="150"/>
      <c r="H167" s="150"/>
    </row>
    <row r="168" spans="2:11" s="9" customFormat="1" ht="9.75" customHeight="1">
      <c r="B168" s="151"/>
      <c r="C168" s="145" t="s">
        <v>115</v>
      </c>
      <c r="D168" s="145"/>
      <c r="E168" s="145"/>
      <c r="F168" s="145"/>
      <c r="G168" s="145"/>
      <c r="H168" s="145"/>
    </row>
    <row r="169" spans="2:11" s="9" customFormat="1" ht="18.75" customHeight="1">
      <c r="B169" s="152" t="s">
        <v>120</v>
      </c>
      <c r="C169" s="140"/>
      <c r="D169" s="140"/>
      <c r="E169" s="140"/>
      <c r="F169" s="153"/>
      <c r="G169" s="140"/>
      <c r="H169" s="140"/>
      <c r="I169" s="11"/>
      <c r="J169" s="11"/>
    </row>
    <row r="170" spans="2:11" s="13" customFormat="1">
      <c r="B170" s="152" t="s">
        <v>121</v>
      </c>
      <c r="C170" s="145" t="s">
        <v>122</v>
      </c>
      <c r="D170" s="145"/>
      <c r="E170" s="145"/>
      <c r="F170" s="11" t="s">
        <v>117</v>
      </c>
      <c r="G170" s="145" t="s">
        <v>118</v>
      </c>
      <c r="H170" s="145"/>
    </row>
    <row r="171" spans="2:11">
      <c r="B171" s="139" t="s">
        <v>204</v>
      </c>
      <c r="C171" s="140"/>
      <c r="D171" s="140"/>
      <c r="E171" s="140"/>
      <c r="F171" s="140"/>
      <c r="G171" s="140"/>
      <c r="H171" s="143"/>
    </row>
    <row r="172" spans="2:11">
      <c r="B172" s="144" t="s">
        <v>119</v>
      </c>
      <c r="C172" s="145" t="s">
        <v>122</v>
      </c>
      <c r="D172" s="145"/>
      <c r="E172" s="145"/>
      <c r="F172" s="145" t="s">
        <v>118</v>
      </c>
      <c r="G172" s="145"/>
      <c r="H172" s="144" t="s">
        <v>123</v>
      </c>
    </row>
    <row r="173" spans="2:11">
      <c r="B173" s="148"/>
      <c r="C173" s="148"/>
      <c r="D173" s="148"/>
      <c r="E173" s="146"/>
      <c r="F173" s="146"/>
      <c r="G173" s="148"/>
      <c r="H173" s="148"/>
    </row>
    <row r="174" spans="2:11" ht="14.25" customHeight="1">
      <c r="B174" s="154" t="s">
        <v>320</v>
      </c>
      <c r="C174" s="148"/>
      <c r="D174" s="148"/>
      <c r="E174" s="139"/>
      <c r="F174" s="155"/>
      <c r="G174" s="155"/>
      <c r="H174" s="155"/>
    </row>
    <row r="175" spans="2:11" ht="14.25" customHeight="1">
      <c r="B175" s="154"/>
      <c r="C175" s="148"/>
      <c r="D175" s="148"/>
      <c r="E175" s="139"/>
      <c r="F175" s="155"/>
      <c r="G175" s="155"/>
      <c r="H175" s="155"/>
    </row>
    <row r="176" spans="2:11" ht="13.5" hidden="1" customHeight="1" thickBot="1">
      <c r="B176" s="12"/>
      <c r="C176" s="12"/>
      <c r="D176" s="12"/>
      <c r="E176" s="12"/>
      <c r="F176" s="12"/>
      <c r="G176" s="13"/>
      <c r="H176" s="13"/>
    </row>
    <row r="177" spans="3:8" ht="48.75" hidden="1" customHeight="1" thickTop="1" thickBot="1">
      <c r="C177" s="62"/>
      <c r="D177" s="63"/>
      <c r="E177" s="63"/>
      <c r="F177" s="64" t="s">
        <v>158</v>
      </c>
      <c r="G177" s="64"/>
      <c r="H177" s="65"/>
    </row>
    <row r="178" spans="3:8" ht="13.5" hidden="1" customHeight="1" thickTop="1" thickBot="1"/>
    <row r="179" spans="3:8" ht="16" hidden="1" thickTop="1">
      <c r="C179" s="66" t="s">
        <v>159</v>
      </c>
      <c r="D179" s="67"/>
      <c r="E179" s="67"/>
      <c r="F179" s="68"/>
      <c r="G179" s="68"/>
      <c r="H179" s="69"/>
    </row>
    <row r="180" spans="3:8" hidden="1">
      <c r="C180" s="58" t="s">
        <v>160</v>
      </c>
      <c r="D180" s="59"/>
      <c r="E180" s="59"/>
      <c r="F180" s="52"/>
      <c r="G180" s="52"/>
      <c r="H180" s="53"/>
    </row>
    <row r="181" spans="3:8" hidden="1">
      <c r="C181" s="58" t="s">
        <v>157</v>
      </c>
      <c r="D181" s="59"/>
      <c r="E181" s="59"/>
      <c r="F181" s="50"/>
      <c r="G181" s="50"/>
      <c r="H181" s="51"/>
    </row>
    <row r="182" spans="3:8" hidden="1">
      <c r="C182" s="58" t="s">
        <v>161</v>
      </c>
      <c r="D182" s="59"/>
      <c r="E182" s="59"/>
      <c r="F182" s="50"/>
      <c r="G182" s="50"/>
      <c r="H182" s="51"/>
    </row>
    <row r="183" spans="3:8" hidden="1">
      <c r="C183" s="58" t="s">
        <v>162</v>
      </c>
      <c r="D183" s="59"/>
      <c r="E183" s="59"/>
      <c r="F183" s="50"/>
      <c r="G183" s="50"/>
      <c r="H183" s="51"/>
    </row>
    <row r="184" spans="3:8" hidden="1">
      <c r="C184" s="58" t="s">
        <v>163</v>
      </c>
      <c r="D184" s="59"/>
      <c r="E184" s="59"/>
      <c r="F184" s="52"/>
      <c r="G184" s="52"/>
      <c r="H184" s="53"/>
    </row>
    <row r="185" spans="3:8" hidden="1">
      <c r="C185" s="58" t="s">
        <v>164</v>
      </c>
      <c r="D185" s="59"/>
      <c r="E185" s="59"/>
      <c r="F185" s="52"/>
      <c r="G185" s="52"/>
      <c r="H185" s="53"/>
    </row>
    <row r="186" spans="3:8" hidden="1">
      <c r="C186" s="58" t="s">
        <v>165</v>
      </c>
      <c r="D186" s="59"/>
      <c r="E186" s="59"/>
      <c r="F186" s="50"/>
      <c r="G186" s="50"/>
      <c r="H186" s="51"/>
    </row>
    <row r="187" spans="3:8" ht="16" hidden="1" thickBot="1">
      <c r="C187" s="60" t="s">
        <v>166</v>
      </c>
      <c r="D187" s="61"/>
      <c r="E187" s="61"/>
      <c r="F187" s="54"/>
      <c r="G187" s="54"/>
      <c r="H187" s="55"/>
    </row>
    <row r="188" spans="3:8" ht="4.5" hidden="1" customHeight="1" thickTop="1">
      <c r="C188" s="56"/>
      <c r="D188" s="56"/>
      <c r="E188" s="56"/>
      <c r="F188" s="57"/>
      <c r="G188" s="57"/>
      <c r="H188" s="57"/>
    </row>
    <row r="189" spans="3:8" hidden="1"/>
  </sheetData>
  <mergeCells count="45">
    <mergeCell ref="C168:H168"/>
    <mergeCell ref="F172:G172"/>
    <mergeCell ref="C169:E169"/>
    <mergeCell ref="C170:E170"/>
    <mergeCell ref="G169:H169"/>
    <mergeCell ref="G170:H170"/>
    <mergeCell ref="C171:E171"/>
    <mergeCell ref="F171:G171"/>
    <mergeCell ref="F183:H183"/>
    <mergeCell ref="B2:G2"/>
    <mergeCell ref="D13:D15"/>
    <mergeCell ref="D39:D41"/>
    <mergeCell ref="D4:E4"/>
    <mergeCell ref="C8:F9"/>
    <mergeCell ref="C5:F5"/>
    <mergeCell ref="D119:D121"/>
    <mergeCell ref="C7:F7"/>
    <mergeCell ref="C164:E164"/>
    <mergeCell ref="C165:E165"/>
    <mergeCell ref="C6:F6"/>
    <mergeCell ref="D85:D87"/>
    <mergeCell ref="D147:D149"/>
    <mergeCell ref="C172:E172"/>
    <mergeCell ref="C167:H167"/>
    <mergeCell ref="C177:E177"/>
    <mergeCell ref="F177:H177"/>
    <mergeCell ref="C179:E179"/>
    <mergeCell ref="C181:E181"/>
    <mergeCell ref="C182:E182"/>
    <mergeCell ref="C180:E180"/>
    <mergeCell ref="F179:H179"/>
    <mergeCell ref="F180:H180"/>
    <mergeCell ref="F181:H181"/>
    <mergeCell ref="F182:H182"/>
    <mergeCell ref="C183:E183"/>
    <mergeCell ref="C184:E184"/>
    <mergeCell ref="C185:E185"/>
    <mergeCell ref="C187:E187"/>
    <mergeCell ref="C186:E186"/>
    <mergeCell ref="F186:H186"/>
    <mergeCell ref="F184:H184"/>
    <mergeCell ref="F185:H185"/>
    <mergeCell ref="F187:H187"/>
    <mergeCell ref="C188:E188"/>
    <mergeCell ref="F188:H188"/>
  </mergeCells>
  <phoneticPr fontId="0" type="noConversion"/>
  <pageMargins left="0.39370078740157483" right="0.31496062992125984" top="0.78740157480314965" bottom="0.39370078740157483" header="0.19685039370078741" footer="0.19685039370078741"/>
  <pageSetup paperSize="9" scale="98" orientation="landscape" blackAndWhite="1" r:id="rId1"/>
  <headerFooter alignWithMargins="0"/>
  <rowBreaks count="5" manualBreakCount="5">
    <brk id="37" max="16383" man="1"/>
    <brk id="83" max="16383" man="1"/>
    <brk id="117" max="16383" man="1"/>
    <brk id="145" max="16383" man="1"/>
    <brk id="175" max="16383" man="1"/>
  </rowBreaks>
  <ignoredErrors>
    <ignoredError sqref="H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Пользователь Windows</cp:lastModifiedBy>
  <dcterms:created xsi:type="dcterms:W3CDTF">2011-06-24T08:15:11Z</dcterms:created>
  <dcterms:modified xsi:type="dcterms:W3CDTF">2021-02-24T08:22:44Z</dcterms:modified>
</cp:coreProperties>
</file>